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2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/Users/Claudio/Library/Mobile Documents/com~apple~CloudDocs/Claudio Trabajo/58 SQM/SGI (Modelo)/SGI 09 Formatos (20250727)/01 Formatos REG-SG/"/>
    </mc:Choice>
  </mc:AlternateContent>
  <xr:revisionPtr revIDLastSave="0" documentId="13_ncr:1_{FC3D779F-CC50-254E-9A9C-717B11C5712C}" xr6:coauthVersionLast="47" xr6:coauthVersionMax="47" xr10:uidLastSave="{00000000-0000-0000-0000-000000000000}"/>
  <bookViews>
    <workbookView xWindow="800" yWindow="640" windowWidth="26520" windowHeight="16900" xr2:uid="{409AA10A-2C97-4C6C-87A2-9EB60FE3D895}"/>
  </bookViews>
  <sheets>
    <sheet name="Acciones CE" sheetId="2" r:id="rId1"/>
    <sheet name="Avance" sheetId="4" r:id="rId2"/>
    <sheet name="Info" sheetId="5" r:id="rId3"/>
  </sheets>
  <definedNames>
    <definedName name="Subtítulo">Tabla1[[#All],[SubÁmbito]]</definedName>
    <definedName name="Título">Tabla1[[#All],[Ámbito]]</definedName>
  </definedNames>
  <calcPr calcId="191028" refMode="R1C1"/>
  <pivotCaches>
    <pivotCache cacheId="17" r:id="rId4"/>
    <pivotCache cacheId="18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4" l="1"/>
  <c r="B3" i="4"/>
  <c r="B1" i="4"/>
  <c r="P50" i="2"/>
  <c r="P49" i="2"/>
  <c r="C3" i="4" l="1"/>
  <c r="C4" i="4"/>
</calcChain>
</file>

<file path=xl/sharedStrings.xml><?xml version="1.0" encoding="utf-8"?>
<sst xmlns="http://schemas.openxmlformats.org/spreadsheetml/2006/main" count="469" uniqueCount="183">
  <si>
    <t>N°</t>
  </si>
  <si>
    <t>Principales Acuerdos</t>
  </si>
  <si>
    <t>Responsable</t>
  </si>
  <si>
    <t>% Avance</t>
  </si>
  <si>
    <t>Estado</t>
  </si>
  <si>
    <t>N° comité</t>
  </si>
  <si>
    <t xml:space="preserve">Fecha estimada de cierre </t>
  </si>
  <si>
    <t xml:space="preserve">Generar un enlace entre estándar ICCA y SQM </t>
  </si>
  <si>
    <t>JM</t>
  </si>
  <si>
    <t>Cerrado</t>
  </si>
  <si>
    <t>Reducir la generación de borras acidas</t>
  </si>
  <si>
    <t>RZ</t>
  </si>
  <si>
    <t>En Ejecución</t>
  </si>
  <si>
    <t>Levantar información de reducción de emisión de SO2 para Pedro de Valdivia considerando SO2 Liquido</t>
  </si>
  <si>
    <t>PC</t>
  </si>
  <si>
    <t>(Varios elementos)</t>
  </si>
  <si>
    <t>Generar reporte de mediciones de SO2 en chimenea planta NV (en espera de instrumentación)</t>
  </si>
  <si>
    <t>Precisar las metas de CO2 y residuos asociados a la división de nitratos- yodo</t>
  </si>
  <si>
    <t>DL - VS</t>
  </si>
  <si>
    <t>Etiquetas de fila</t>
  </si>
  <si>
    <t>Cuenta de Estado</t>
  </si>
  <si>
    <t>Generar reunión de seguimiento de Hallazgos NV RC 2022</t>
  </si>
  <si>
    <t>FM-DL</t>
  </si>
  <si>
    <t>CB</t>
  </si>
  <si>
    <t>CB-ML</t>
  </si>
  <si>
    <t>Ver factibilidad de contar con sala de reuniones en Pampa Blanca</t>
  </si>
  <si>
    <t>Definir la empresa para realizar el diagnóstico y posterior Implementación ISO 14001 y 45001</t>
  </si>
  <si>
    <t>FM - CB</t>
  </si>
  <si>
    <t>Invitar a las áreas de Medio Ambiente y Prevención a formar parte del comité con el propósito de obtener su colaboración en la implementación de los estándares ISO 14001 y 45001</t>
  </si>
  <si>
    <t>FM-MD</t>
  </si>
  <si>
    <t>JG</t>
  </si>
  <si>
    <t xml:space="preserve">Compartir Plan de visitas y confirmar fechas para esta actividad por parte de los responsables de las charlas </t>
  </si>
  <si>
    <t>Implementar la Gestión de manejo de residuos en faenas de Pedro de Valdivia y Pampa Blanca</t>
  </si>
  <si>
    <t>Solicitar protocolo de plan de manejo de residuos y luego hacer una confirmación.</t>
  </si>
  <si>
    <t>PG - PC - CB</t>
  </si>
  <si>
    <t>o   Medición de Madurez de PSM</t>
  </si>
  <si>
    <t>Total general</t>
  </si>
  <si>
    <t>o   Indicar qué debemos implementar para poder subir %</t>
  </si>
  <si>
    <t xml:space="preserve"> Aumento de presencia en terreno de jefaturas, confirmando elementos de seguridad.</t>
  </si>
  <si>
    <t>Validación, monitoreo y seguimiento de indicadores claves de seguridad de procesos.</t>
  </si>
  <si>
    <t>Realizar balance de las emisiones de SO2 de Pedro de Valdivia y Pampa Blanca</t>
  </si>
  <si>
    <t>Generar reporte cada 15 días de emisiones de SO2 de NV</t>
  </si>
  <si>
    <t>Realizar evaluación de NaOH liquida v/s NaOH en escama en Pedro de Valdivia</t>
  </si>
  <si>
    <t>CB-PC</t>
  </si>
  <si>
    <t xml:space="preserve">Vincular cuestionario de RC con los principios de RC </t>
  </si>
  <si>
    <t xml:space="preserve">Enviar pregunta del cuestionario de RC a las áreas de medio Ambiente y seguridad </t>
  </si>
  <si>
    <t>FM</t>
  </si>
  <si>
    <t>Próximo comité revisión de avance de ARP segundo elemento de PSM de todas las faenas de NV</t>
  </si>
  <si>
    <t>Enviar invitación para curso de taller  de auditor interno en Responsable Care 2024 - Online</t>
  </si>
  <si>
    <t>Indicar participantes del taller de auditor interno RC de PV y PB</t>
  </si>
  <si>
    <t>Generar programa anual de visitas de comunidades cada 3 meses  para el año 2024</t>
  </si>
  <si>
    <t xml:space="preserve">Definir apoyo de implementación de ISO 14001 (SGA) </t>
  </si>
  <si>
    <t>MD</t>
  </si>
  <si>
    <t>Incluir en requisitos de construcción sistema de drenaje y recolección de soluciones provenientes de estanques, duchas y cancha. DS43 articulo 113 "ducha"</t>
  </si>
  <si>
    <t xml:space="preserve">Analizar beneficio de la implementación ISO 45001 en yoduro-yodo NV </t>
  </si>
  <si>
    <t>IL</t>
  </si>
  <si>
    <t xml:space="preserve">Definir los requisitos mínimos para que la bodega de pedro de valdivia cumpla con el estándar para almacenamiento de sustancia peligrosas. </t>
  </si>
  <si>
    <t>Realizar limpieza de sectores de pedro de Valdivia ( históricos, cancha) detrás de DLA</t>
  </si>
  <si>
    <t>Definir los KPI medibles de PSM relacionados a rol operador</t>
  </si>
  <si>
    <t>Manejo de NaOH en proceso productivo  liquida V/S solida atrapamiento de gases de yodo</t>
  </si>
  <si>
    <t>Revisar los valores de AFA y AFO en torno al DS 43</t>
  </si>
  <si>
    <t>JM- FM</t>
  </si>
  <si>
    <t>Evaluar bodega de sustancia peligrosas o bodega de transitoria sustancia peligrosas en pampa blanca</t>
  </si>
  <si>
    <t>Evaluar sistema de manejo de residuos peligrosos en PB</t>
  </si>
  <si>
    <t>FM-DL-CB</t>
  </si>
  <si>
    <t xml:space="preserve">Realizar levantamiento de controles para evitar fuga de gas yodo en PV  </t>
  </si>
  <si>
    <t>Realizar ARP para la planta de Yodo en conjunto con operaciones en PV</t>
  </si>
  <si>
    <t>Implementar medidas de control generadas desde el ARP para la planta de Yodo</t>
  </si>
  <si>
    <t>Resumen ejecutivo de status de contratos pendientes por el área de abastecimiento ( cumplimiento de los plazos definidos)</t>
  </si>
  <si>
    <t>Conocer alcance de la actualización del "Permiso de fabricación de sustancias peligrosas"</t>
  </si>
  <si>
    <t>Coordinar capacitación por parte de ASIQUIM (reconocer el valor en RC)</t>
  </si>
  <si>
    <t>Implementar PIT para revisión de "Oportunidades de mejora" y "Recomendaciones" por parte de ASIQUIM en planta NV</t>
  </si>
  <si>
    <t>FM - DL - JG</t>
  </si>
  <si>
    <t>Averiguar como ser sponsor de ASIQUIM, se busca tener una participación acorde a las empresas lideres y de Nivel 1</t>
  </si>
  <si>
    <t>Incluir en el comité implementación ISO 50001:2018 en Plantas NV</t>
  </si>
  <si>
    <t>DL</t>
  </si>
  <si>
    <t>Pablo  se debe conseguir el libro de sustancias peligrosas( morado)</t>
  </si>
  <si>
    <t>Revisión de las emisiones PV (Prill)</t>
  </si>
  <si>
    <t>Comparación entre Ceniza de soda y Soda caustica (cantidades utilizadas para una misma solución) --&gt; Traspasar a emisiones de CO2</t>
  </si>
  <si>
    <t>PC - RZ - DL</t>
  </si>
  <si>
    <t xml:space="preserve">Revisión de datos de emisiones de Peróxido </t>
  </si>
  <si>
    <t>Incluir en próximo comité revisión por principios de RC</t>
  </si>
  <si>
    <t>Incluir tema: SO2 (liquido)</t>
  </si>
  <si>
    <t>Incluir hitos del programa de ruta de certificaciones NV/PV-PB</t>
  </si>
  <si>
    <t>Compartir análisis de estado de Descarbonización en otras empresas mineras</t>
  </si>
  <si>
    <t>VS</t>
  </si>
  <si>
    <t>Informar a las otras áreas ( sur viejo y lixiviación)  que el AFO - AFA de sustancias/residuos peligrosos (suelo)</t>
  </si>
  <si>
    <t>RZ - JPL - PC</t>
  </si>
  <si>
    <t>Enviar mail DS1 a: Rodrigo Vera, Cristian Pizarro y Manuel Droguett</t>
  </si>
  <si>
    <t>"Formalizar la retención de talento"</t>
  </si>
  <si>
    <t>Generar estándar de derrame de sustancias peligrosas / residuo Peligroso (suelo) fuera de planta</t>
  </si>
  <si>
    <t>Adquirir pantalla de 55 " para indicadores de RC en gerencia</t>
  </si>
  <si>
    <t>Etiquetas de columna</t>
  </si>
  <si>
    <t xml:space="preserve">Generar levantamiento de los estanques sin pretil en Pedro de Valdivia </t>
  </si>
  <si>
    <t>N° Comité</t>
  </si>
  <si>
    <t xml:space="preserve">Definición de sustancia peligrosa o residuo peligroso para el AFO y AFA </t>
  </si>
  <si>
    <t>JPL-PC</t>
  </si>
  <si>
    <t xml:space="preserve">Generar instancia de comunicación de estatus de avance del DS 57 </t>
  </si>
  <si>
    <t>JPL</t>
  </si>
  <si>
    <t>Estandariza la entrega informacion de afecta  a la gerencia de produccion por parte de medio Ambiente</t>
  </si>
  <si>
    <t xml:space="preserve">Coordinar capacitacion de DS N°1 </t>
  </si>
  <si>
    <t>Buscar la forma de implementar la captacion de talento duranet la visita la planta</t>
  </si>
  <si>
    <t>Generar estandar  de procedimiento de ingreso de Visitar a planta</t>
  </si>
  <si>
    <t>JM-RZ</t>
  </si>
  <si>
    <t>Buscar alternativa para realización Comité Bipartito</t>
  </si>
  <si>
    <t>DL - ALS</t>
  </si>
  <si>
    <t>Coordinar reunión previa a CE con objetivo de revisar hallazgos pendientes</t>
  </si>
  <si>
    <t>DL - ALS - FM</t>
  </si>
  <si>
    <t>Realizar seguimiento de plataforma corporativa (TI)</t>
  </si>
  <si>
    <t>Evaluar factibilidad de cambio de categoría de borra ácida PB.</t>
  </si>
  <si>
    <t>LS - CB</t>
  </si>
  <si>
    <t>Realizar traslado de bodega desde SV a PV.</t>
  </si>
  <si>
    <t>Generar reunión con área de relacionamiento comunitario.</t>
  </si>
  <si>
    <t>Benchmarking sobre emisiones de CO2 (Cu v/s I2)</t>
  </si>
  <si>
    <t xml:space="preserve">Generar reunión mensual con área de Gerencia Producción Yodo (NV - PV - PB) </t>
  </si>
  <si>
    <t>AMB - JPL</t>
  </si>
  <si>
    <t xml:space="preserve">Se debe generar nuevo ciclo de reuniones con 3 áreas (RZ- JCP - JM) </t>
  </si>
  <si>
    <t>Visibilizar soluciones implementadas bajo sistema PSM.</t>
  </si>
  <si>
    <t>JG - GR</t>
  </si>
  <si>
    <t>Coordinar reunión con áreas mensual para revisión de hallazgos de Informe de reverificación 2022</t>
  </si>
  <si>
    <t>Envío Plan de Trabajo para Certificación Responsible Care de PB – PV.</t>
  </si>
  <si>
    <t>Comité 3</t>
  </si>
  <si>
    <t>Gestionar incorporar módulo 4 para reverificación 2025.</t>
  </si>
  <si>
    <t>Comité 5</t>
  </si>
  <si>
    <t>Evaluar utilización de jaulas provenientes de SV en Pedro de Valdivia y/o Pampa Blanca para el almacenamiento de SUSPEL o RESPEL.</t>
  </si>
  <si>
    <t>CB - AMC</t>
  </si>
  <si>
    <t>Apoyo visual sobre Principios Responsible Care con actividades relacionadas.</t>
  </si>
  <si>
    <t>Mejorar las zonas de circuitos peatonales y caminos al interior de Planta</t>
  </si>
  <si>
    <t>Mantener comunicación con ASIQUIM por ser la 1era empresa en certificar por ISO 14001 y 45001 después de RC:</t>
  </si>
  <si>
    <t>Coordinar reunión con Víctor Nova para por estatus de conformación de Comité Bipartito</t>
  </si>
  <si>
    <t>Solicitar matriz de Aspectos Legales a Asesor de ASIQUIM (Jorge Salgado)</t>
  </si>
  <si>
    <t>Entregar pauta general para linea base con respecto a normativas vigentes aplicables a instalación</t>
  </si>
  <si>
    <t>Generar reunión para revisión de hallazgos de PV - PB con asesor de ASIQUIM</t>
  </si>
  <si>
    <t>DL - ALS - CB</t>
  </si>
  <si>
    <t>Entrega de resumen de certificaciones que tenemos actualmente en NV.</t>
  </si>
  <si>
    <t>Enviar información para base técnica detallando requisitos para proveedores de gestión (ISO)</t>
  </si>
  <si>
    <t xml:space="preserve">Enviar información sobre Sistema de Gestión ICCA </t>
  </si>
  <si>
    <t>Total compromisos</t>
  </si>
  <si>
    <t>Cerrados</t>
  </si>
  <si>
    <t xml:space="preserve">JM </t>
  </si>
  <si>
    <t xml:space="preserve">Definir proceso de recicjaje con Recynor </t>
  </si>
  <si>
    <t>3.1.1 Matriz Legal Ambiental</t>
  </si>
  <si>
    <t>3.1.2 Matriz Legal SST</t>
  </si>
  <si>
    <t>3.3.1 Empresas Químicas</t>
  </si>
  <si>
    <t>3.3.2 Proveedores generales</t>
  </si>
  <si>
    <t>3.3.3 Proveedores locales</t>
  </si>
  <si>
    <t>3.4.1 Comunidad local</t>
  </si>
  <si>
    <t>3.4.2 Colegios y Universidades</t>
  </si>
  <si>
    <t>3.5.1 Huelgas</t>
  </si>
  <si>
    <t>3.5.2 Manifestaciones</t>
  </si>
  <si>
    <t>3.5.3 Opinión Pública</t>
  </si>
  <si>
    <t>2. Interno  //  2.1 Certificaciones</t>
  </si>
  <si>
    <t>2. Interno  //  2.2 Reunión semanal Calidad Yodo</t>
  </si>
  <si>
    <t>2. Interno  //  2.3 Reunión semanal Seguridad GPY</t>
  </si>
  <si>
    <t>2. Interno  //  2.4 Reunión mensual Medio Ambiente</t>
  </si>
  <si>
    <t>3. Externo  //  3.1 Legal</t>
  </si>
  <si>
    <t>3. Externo  //  3.4 Comunidad</t>
  </si>
  <si>
    <t>3. Externo  //  3.5 Contingencia</t>
  </si>
  <si>
    <t>3. Externo  //  3.6 Cambio Climático</t>
  </si>
  <si>
    <t>2. Interno  //  2.2 Reun. Sem. Calidad Yodo</t>
  </si>
  <si>
    <t>2. Interno  //  2.3 Reun. Sem. Seguridad GPY</t>
  </si>
  <si>
    <t>2. Interno  //  2.4 Reun. Mens. Medio Ambiente</t>
  </si>
  <si>
    <t>3. Externo  //  3.2 Tecnol. y cibers.</t>
  </si>
  <si>
    <t>3. Externo  //  3.3 Vincul. empresas del rubro</t>
  </si>
  <si>
    <t>Definir fecha para la difusión de RC a rol general en conjunto a Jefe de Planta y Mantención</t>
  </si>
  <si>
    <t>C</t>
  </si>
  <si>
    <t>A</t>
  </si>
  <si>
    <t>SST</t>
  </si>
  <si>
    <t xml:space="preserve">Analizar la normativa europea de la industria química para certificar la planta NV bajo ese estándar (superior a ICCA) </t>
  </si>
  <si>
    <t>P. Cereceda, P. Gálvez y Guido van el día ....</t>
  </si>
  <si>
    <t>Ámbito</t>
  </si>
  <si>
    <t>SubÁmbito</t>
  </si>
  <si>
    <t>2.1.2 Otros Sist. de Gestión</t>
  </si>
  <si>
    <t>2.1.1 Caliad / Ambiente / SST</t>
  </si>
  <si>
    <t>Código</t>
  </si>
  <si>
    <t>Versión</t>
  </si>
  <si>
    <t>00</t>
  </si>
  <si>
    <r>
      <t>Desarrollar una visión de Política SGI de procesos en la GPY. Visión y Misión PSM. (</t>
    </r>
    <r>
      <rPr>
        <sz val="10"/>
        <color theme="1"/>
        <rFont val="Calibri (Cuerpo)"/>
      </rPr>
      <t>Alinear con Política y lo llevamos a KPI medibles, lo cual nos llevará a planes de trabajo para los distintos roles</t>
    </r>
    <r>
      <rPr>
        <sz val="10"/>
        <color theme="1"/>
        <rFont val="Calibri"/>
        <family val="2"/>
        <scheme val="minor"/>
      </rPr>
      <t>)</t>
    </r>
  </si>
  <si>
    <t>A la espera de respuesta de Ana María</t>
  </si>
  <si>
    <t>No aplica</t>
  </si>
  <si>
    <r>
      <t xml:space="preserve">Observaciones </t>
    </r>
    <r>
      <rPr>
        <sz val="8"/>
        <color theme="1"/>
        <rFont val="Calibri (Cuerpo)"/>
      </rPr>
      <t>(sobre todo si acciones no fueron eficaces)</t>
    </r>
  </si>
  <si>
    <r>
      <rPr>
        <b/>
        <sz val="16"/>
        <color theme="1"/>
        <rFont val="Calibri (Cuerpo)"/>
      </rPr>
      <t>PLANIFICACIÓN DE ACCIONES COMITÉ EJECUTIVO</t>
    </r>
    <r>
      <rPr>
        <b/>
        <sz val="8"/>
        <color theme="1"/>
        <rFont val="Calibri"/>
        <family val="2"/>
        <scheme val="minor"/>
      </rPr>
      <t xml:space="preserve">
</t>
    </r>
    <r>
      <rPr>
        <sz val="8"/>
        <color theme="1"/>
        <rFont val="Calibri (Cuerpo)"/>
      </rPr>
      <t>[6.1.2 ISO 9001, 6.1.4 ISO 14001 e ISO 45001]</t>
    </r>
  </si>
  <si>
    <t>REG-SG-008-B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</si>
</sst>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color rgb="FF0070C0"/>
      <name val="Arial"/>
      <family val="2"/>
    </font>
    <font>
      <b/>
      <sz val="11"/>
      <color theme="1" tint="4.9989318521683403E-2"/>
      <name val="Calibri"/>
      <family val="2"/>
      <scheme val="minor"/>
    </font>
    <font>
      <sz val="10"/>
      <color theme="1"/>
      <name val="Calibri (Cuerpo)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242424"/>
      <name val="Aptos Narrow"/>
    </font>
    <font>
      <i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 (Cuerpo)"/>
    </font>
    <font>
      <b/>
      <sz val="16"/>
      <color theme="1"/>
      <name val="Calibri (Cuerpo)"/>
    </font>
    <font>
      <b/>
      <sz val="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4EAE33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4472C4"/>
      </left>
      <right style="thin">
        <color rgb="FF4472C4"/>
      </right>
      <top style="thin">
        <color rgb="FF4472C4"/>
      </top>
      <bottom style="thin">
        <color rgb="FF4472C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rgb="FFDAE2F2"/>
      </right>
      <top/>
      <bottom/>
      <diagonal/>
    </border>
    <border>
      <left style="thin">
        <color rgb="FFDAE2F2"/>
      </left>
      <right style="thin">
        <color rgb="FFDAE2F2"/>
      </right>
      <top style="thin">
        <color rgb="FF4472C4"/>
      </top>
      <bottom style="thin">
        <color rgb="FF4472C4"/>
      </bottom>
      <diagonal/>
    </border>
    <border>
      <left style="thin">
        <color rgb="FFDAE2F2"/>
      </left>
      <right style="thin">
        <color rgb="FFDAE2F2"/>
      </right>
      <top/>
      <bottom/>
      <diagonal/>
    </border>
    <border>
      <left style="thin">
        <color rgb="FFDAE2F2"/>
      </left>
      <right/>
      <top/>
      <bottom/>
      <diagonal/>
    </border>
    <border>
      <left style="thin">
        <color rgb="FF4472C4"/>
      </left>
      <right/>
      <top/>
      <bottom/>
      <diagonal/>
    </border>
    <border>
      <left style="thin">
        <color rgb="FF4472C4"/>
      </left>
      <right style="thin">
        <color rgb="FF4472C4"/>
      </right>
      <top/>
      <bottom/>
      <diagonal/>
    </border>
    <border>
      <left style="thin">
        <color rgb="FF4472C4"/>
      </left>
      <right style="thin">
        <color rgb="FF4472C4"/>
      </right>
      <top style="thin">
        <color rgb="FF4472C4"/>
      </top>
      <bottom/>
      <diagonal/>
    </border>
    <border>
      <left style="thin">
        <color rgb="FF4472C4"/>
      </left>
      <right style="thin">
        <color rgb="FF4472C4"/>
      </right>
      <top/>
      <bottom style="thin">
        <color rgb="FF4472C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9" fontId="0" fillId="0" borderId="2" xfId="1" applyFont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0" borderId="0" xfId="0" applyAlignment="1">
      <alignment vertical="top"/>
    </xf>
    <xf numFmtId="0" fontId="5" fillId="0" borderId="8" xfId="0" applyFont="1" applyBorder="1" applyAlignment="1">
      <alignment horizontal="left" vertical="top"/>
    </xf>
    <xf numFmtId="0" fontId="5" fillId="0" borderId="8" xfId="0" applyFont="1" applyBorder="1" applyAlignment="1">
      <alignment vertical="top"/>
    </xf>
    <xf numFmtId="0" fontId="5" fillId="0" borderId="4" xfId="0" applyFont="1" applyBorder="1" applyAlignment="1">
      <alignment vertical="top"/>
    </xf>
    <xf numFmtId="0" fontId="5" fillId="0" borderId="3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4" fillId="0" borderId="9" xfId="0" applyFont="1" applyBorder="1" applyAlignment="1">
      <alignment vertical="top"/>
    </xf>
    <xf numFmtId="0" fontId="0" fillId="0" borderId="9" xfId="0" applyBorder="1" applyAlignment="1">
      <alignment vertical="top"/>
    </xf>
    <xf numFmtId="0" fontId="5" fillId="0" borderId="3" xfId="0" applyFont="1" applyBorder="1" applyAlignment="1">
      <alignment vertical="top"/>
    </xf>
    <xf numFmtId="0" fontId="0" fillId="0" borderId="6" xfId="0" applyBorder="1" applyAlignment="1">
      <alignment vertical="top"/>
    </xf>
    <xf numFmtId="0" fontId="6" fillId="5" borderId="7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2" fillId="6" borderId="16" xfId="0" applyFont="1" applyFill="1" applyBorder="1" applyAlignment="1">
      <alignment horizontal="center" vertical="center" wrapText="1"/>
    </xf>
    <xf numFmtId="0" fontId="12" fillId="6" borderId="17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0" fontId="0" fillId="0" borderId="0" xfId="0" pivotButton="1" applyAlignment="1">
      <alignment vertical="center"/>
    </xf>
    <xf numFmtId="9" fontId="0" fillId="0" borderId="0" xfId="1" applyFont="1" applyAlignment="1">
      <alignment vertical="center"/>
    </xf>
    <xf numFmtId="0" fontId="3" fillId="2" borderId="1" xfId="0" applyFont="1" applyFill="1" applyBorder="1" applyAlignment="1">
      <alignment vertical="center"/>
    </xf>
    <xf numFmtId="0" fontId="12" fillId="6" borderId="17" xfId="0" applyFont="1" applyFill="1" applyBorder="1" applyAlignment="1">
      <alignment horizontal="center" vertical="center"/>
    </xf>
    <xf numFmtId="0" fontId="9" fillId="6" borderId="18" xfId="0" applyFont="1" applyFill="1" applyBorder="1" applyAlignment="1">
      <alignment horizontal="center" vertical="center"/>
    </xf>
    <xf numFmtId="9" fontId="9" fillId="6" borderId="18" xfId="1" applyFont="1" applyFill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9" fontId="9" fillId="0" borderId="21" xfId="1" applyFont="1" applyBorder="1" applyAlignment="1">
      <alignment horizontal="center" vertical="center"/>
    </xf>
    <xf numFmtId="0" fontId="9" fillId="0" borderId="21" xfId="0" applyFont="1" applyBorder="1" applyAlignment="1">
      <alignment horizontal="left" vertical="center" wrapText="1"/>
    </xf>
    <xf numFmtId="14" fontId="10" fillId="0" borderId="21" xfId="0" applyNumberFormat="1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 wrapText="1"/>
    </xf>
    <xf numFmtId="0" fontId="9" fillId="4" borderId="21" xfId="0" applyFont="1" applyFill="1" applyBorder="1" applyAlignment="1">
      <alignment horizontal="center" vertical="center"/>
    </xf>
    <xf numFmtId="14" fontId="9" fillId="0" borderId="21" xfId="0" applyNumberFormat="1" applyFont="1" applyBorder="1" applyAlignment="1">
      <alignment horizontal="center" vertical="center"/>
    </xf>
    <xf numFmtId="0" fontId="11" fillId="0" borderId="21" xfId="0" applyFont="1" applyBorder="1" applyAlignment="1">
      <alignment horizontal="left" vertical="center" wrapText="1"/>
    </xf>
    <xf numFmtId="0" fontId="9" fillId="0" borderId="21" xfId="0" applyFont="1" applyBorder="1" applyAlignment="1">
      <alignment vertical="center" wrapText="1"/>
    </xf>
    <xf numFmtId="0" fontId="9" fillId="6" borderId="18" xfId="0" applyFont="1" applyFill="1" applyBorder="1" applyAlignment="1">
      <alignment horizontal="left" vertical="center" wrapText="1"/>
    </xf>
    <xf numFmtId="0" fontId="9" fillId="6" borderId="1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10" xfId="0" applyFont="1" applyBorder="1" applyAlignment="1">
      <alignment vertical="top"/>
    </xf>
    <xf numFmtId="0" fontId="9" fillId="0" borderId="10" xfId="0" applyFont="1" applyBorder="1" applyAlignment="1">
      <alignment vertical="top" wrapText="1"/>
    </xf>
    <xf numFmtId="0" fontId="13" fillId="0" borderId="10" xfId="0" applyFont="1" applyBorder="1" applyAlignment="1">
      <alignment vertical="center"/>
    </xf>
    <xf numFmtId="0" fontId="17" fillId="7" borderId="11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22" xfId="0" applyFont="1" applyBorder="1" applyAlignment="1">
      <alignment horizontal="left" vertical="top" wrapText="1"/>
    </xf>
    <xf numFmtId="0" fontId="9" fillId="0" borderId="21" xfId="0" applyFont="1" applyBorder="1" applyAlignment="1">
      <alignment horizontal="left" vertical="top" wrapText="1"/>
    </xf>
    <xf numFmtId="0" fontId="9" fillId="0" borderId="23" xfId="0" applyFont="1" applyBorder="1" applyAlignment="1">
      <alignment horizontal="left" vertical="top" wrapText="1"/>
    </xf>
  </cellXfs>
  <cellStyles count="2">
    <cellStyle name="Normal" xfId="0" builtinId="0"/>
    <cellStyle name="Porcentaje" xfId="1" builtinId="5"/>
  </cellStyles>
  <dxfs count="37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alignment horizontal="general" vertical="top" textRotation="0" wrapText="0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rgb="FF0070C0"/>
        <name val="Arial"/>
        <family val="2"/>
        <scheme val="none"/>
      </font>
      <alignment horizontal="left" vertical="top" textRotation="0" wrapText="0" indent="0" justifyLastLine="0" shrinkToFit="0" readingOrder="0"/>
      <border diagonalUp="0" diagonalDown="0">
        <left/>
        <right style="thin">
          <color auto="1"/>
        </right>
        <top/>
        <bottom/>
        <vertical/>
        <horizontal/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0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family val="2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</dxfs>
  <tableStyles count="2" defaultTableStyle="Estilo de tabla 2" defaultPivotStyle="PivotStyleLight16">
    <tableStyle name="Estilo de tabla 1" pivot="0" count="0" xr9:uid="{A22D27C2-B265-47D3-B652-EAAB084D9395}"/>
    <tableStyle name="Estilo de tabla 2" pivot="0" count="0" xr9:uid="{5F794FA8-A68B-4347-8567-8FF4DFC97825}"/>
  </tableStyles>
  <colors>
    <mruColors>
      <color rgb="FF4EAE33"/>
      <color rgb="FFDAE2F2"/>
      <color rgb="FF4472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pivotCacheDefinition" Target="pivotCache/pivotCacheDefinition2.xml"/><Relationship Id="rId10" Type="http://schemas.openxmlformats.org/officeDocument/2006/relationships/customXml" Target="../customXml/item1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[REG-SG-008-B.V00 Acciones CE.xlsx]Acciones CE!TablaDinámica2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Comprmisos en ejecución (CRC</a:t>
            </a:r>
            <a:r>
              <a:rPr lang="en-US" baseline="0"/>
              <a:t> N°3, 4, 5 y 6)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'Acciones CE'!$O$8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'Acciones CE'!$N$9:$N$17</c:f>
              <c:strCache>
                <c:ptCount val="8"/>
                <c:pt idx="0">
                  <c:v>CB</c:v>
                </c:pt>
                <c:pt idx="1">
                  <c:v>CB-ML</c:v>
                </c:pt>
                <c:pt idx="2">
                  <c:v>DL - VS</c:v>
                </c:pt>
                <c:pt idx="3">
                  <c:v>FM - CB</c:v>
                </c:pt>
                <c:pt idx="4">
                  <c:v>JG</c:v>
                </c:pt>
                <c:pt idx="5">
                  <c:v>JM</c:v>
                </c:pt>
                <c:pt idx="6">
                  <c:v>PC</c:v>
                </c:pt>
                <c:pt idx="7">
                  <c:v>PG - PC - CB</c:v>
                </c:pt>
              </c:strCache>
            </c:strRef>
          </c:cat>
          <c:val>
            <c:numRef>
              <c:f>'Acciones CE'!$O$9:$O$17</c:f>
              <c:numCache>
                <c:formatCode>General</c:formatCode>
                <c:ptCount val="8"/>
                <c:pt idx="0">
                  <c:v>1</c:v>
                </c:pt>
                <c:pt idx="1">
                  <c:v>3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77-4812-A46B-37EFD80543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40409960"/>
        <c:axId val="840408520"/>
      </c:barChart>
      <c:catAx>
        <c:axId val="840409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840408520"/>
        <c:crosses val="autoZero"/>
        <c:auto val="1"/>
        <c:lblAlgn val="ctr"/>
        <c:lblOffset val="100"/>
        <c:noMultiLvlLbl val="0"/>
      </c:catAx>
      <c:valAx>
        <c:axId val="840408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84040996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[REG-SG-008-B.V00 Acciones CE.xlsx]Acciones CE!TablaDinámica6</c:name>
    <c:fmtId val="0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ivotFmts>
      <c:pivotFmt>
        <c:idx val="0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showDataLabelsRange val="1"/>
            </c:ext>
          </c:extLst>
        </c:dLbl>
      </c:pivotFmt>
      <c:pivotFmt>
        <c:idx val="1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  <c:dLbl>
          <c:idx val="0"/>
          <c:tx>
            <c:rich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fld id="{52265F28-0035-C741-89D2-21EB1D73FF03}" type="CELLRANGE">
                  <a:rPr lang="es-MX"/>
                  <a:pPr>
                    <a:defRPr/>
                  </a:pPr>
                  <a:t>[CELLRANGE]</a:t>
                </a:fld>
                <a:r>
                  <a:rPr lang="es-MX" baseline="0"/>
                  <a:t>; </a:t>
                </a:r>
                <a:fld id="{5E5DAF63-F510-E444-B349-0F3E64F443EF}" type="VALUE">
                  <a:rPr lang="es-MX" baseline="0"/>
                  <a:pPr>
                    <a:defRPr/>
                  </a:pPr>
                  <a:t>[VALOR]</a:t>
                </a:fld>
                <a:endParaRPr lang="es-MX" baseline="0"/>
              </a:p>
            </c:rich>
          </c:tx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dlblFieldTable/>
              <c15:xForSave val="1"/>
              <c15:showDataLabelsRange val="1"/>
            </c:ext>
          </c:extLst>
        </c:dLbl>
      </c:pivotFmt>
      <c:pivotFmt>
        <c:idx val="2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  <c:dLbl>
          <c:idx val="0"/>
          <c:tx>
            <c:rich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fld id="{C1B58AE0-6AA6-6B4E-B437-74902294C496}" type="CELLRANGE">
                  <a:rPr lang="es-MX"/>
                  <a:pPr>
                    <a:defRPr/>
                  </a:pPr>
                  <a:t>[CELLRANGE]</a:t>
                </a:fld>
                <a:r>
                  <a:rPr lang="es-MX" baseline="0"/>
                  <a:t>; </a:t>
                </a:r>
                <a:fld id="{61877418-8F00-764D-986D-591930A7955F}" type="VALUE">
                  <a:rPr lang="es-MX" baseline="0"/>
                  <a:pPr>
                    <a:defRPr/>
                  </a:pPr>
                  <a:t>[VALOR]</a:t>
                </a:fld>
                <a:endParaRPr lang="es-MX" baseline="0"/>
              </a:p>
            </c:rich>
          </c:tx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dlblFieldTable/>
              <c15:xForSave val="1"/>
              <c15:showDataLabelsRange val="1"/>
            </c:ext>
          </c:extLst>
        </c:dLbl>
      </c:pivotFmt>
    </c:pivotFmts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'Acciones CE'!$P$49:$P$50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2-17BA-4D77-8D2D-DD6B6B31B5C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17BA-4D77-8D2D-DD6B6B31B5C4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52265F28-0035-C741-89D2-21EB1D73FF03}" type="CELLRANGE">
                      <a:rPr lang="es-MX"/>
                      <a:pPr/>
                      <a:t>[CELLRANGE]</a:t>
                    </a:fld>
                    <a:r>
                      <a:rPr lang="es-MX" baseline="0"/>
                      <a:t>; </a:t>
                    </a:r>
                    <a:fld id="{5E5DAF63-F510-E444-B349-0F3E64F443EF}" type="VALUE">
                      <a:rPr lang="es-MX" baseline="0"/>
                      <a:pPr/>
                      <a:t>[VALOR]</a:t>
                    </a:fld>
                    <a:endParaRPr lang="es-MX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17BA-4D77-8D2D-DD6B6B31B5C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C1B58AE0-6AA6-6B4E-B437-74902294C496}" type="CELLRANGE">
                      <a:rPr lang="es-MX"/>
                      <a:pPr/>
                      <a:t>[CELLRANGE]</a:t>
                    </a:fld>
                    <a:r>
                      <a:rPr lang="es-MX" baseline="0"/>
                      <a:t>; </a:t>
                    </a:r>
                    <a:fld id="{61877418-8F00-764D-986D-591930A7955F}" type="VALUE">
                      <a:rPr lang="es-MX" baseline="0"/>
                      <a:pPr/>
                      <a:t>[VALOR]</a:t>
                    </a:fld>
                    <a:endParaRPr lang="es-MX" baseline="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17BA-4D77-8D2D-DD6B6B31B5C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howDataLabelsRange val="1"/>
              </c:ext>
            </c:extLst>
          </c:dLbls>
          <c:cat>
            <c:strRef>
              <c:f>'Acciones CE'!$P$49:$P$50</c:f>
              <c:strCache>
                <c:ptCount val="2"/>
                <c:pt idx="0">
                  <c:v>Cerrado</c:v>
                </c:pt>
                <c:pt idx="1">
                  <c:v>En Ejecución</c:v>
                </c:pt>
              </c:strCache>
            </c:strRef>
          </c:cat>
          <c:val>
            <c:numRef>
              <c:f>'Acciones CE'!$P$49:$P$50</c:f>
              <c:numCache>
                <c:formatCode>General</c:formatCode>
                <c:ptCount val="2"/>
                <c:pt idx="0">
                  <c:v>50</c:v>
                </c:pt>
                <c:pt idx="1">
                  <c:v>26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'Acciones CE'!$P$49:$P$50</c15:f>
                <c15:dlblRangeCache>
                  <c:ptCount val="2"/>
                  <c:pt idx="0">
                    <c:v>66%</c:v>
                  </c:pt>
                  <c:pt idx="1">
                    <c:v>34%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17BA-4D77-8D2D-DD6B6B31B5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[REG-SG-008-B.V00 Acciones CE.xlsx]Acciones CE!TablaDinámica7</c:name>
    <c:fmtId val="0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'Acciones CE'!$O$55:$O$56</c:f>
              <c:strCache>
                <c:ptCount val="1"/>
                <c:pt idx="0">
                  <c:v>En Ejecución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'Acciones CE'!$N$57:$N$64</c:f>
              <c:strCache>
                <c:ptCount val="7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</c:strCache>
            </c:strRef>
          </c:cat>
          <c:val>
            <c:numRef>
              <c:f>'Acciones CE'!$O$57:$O$64</c:f>
              <c:numCache>
                <c:formatCode>General</c:formatCode>
                <c:ptCount val="7"/>
                <c:pt idx="0">
                  <c:v>5</c:v>
                </c:pt>
                <c:pt idx="1">
                  <c:v>2</c:v>
                </c:pt>
                <c:pt idx="2">
                  <c:v>4</c:v>
                </c:pt>
                <c:pt idx="3">
                  <c:v>1</c:v>
                </c:pt>
                <c:pt idx="4">
                  <c:v>4</c:v>
                </c:pt>
                <c:pt idx="5">
                  <c:v>3</c:v>
                </c:pt>
                <c:pt idx="6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05-43AA-B44B-53DC1CE844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87003144"/>
        <c:axId val="923986464"/>
      </c:barChart>
      <c:catAx>
        <c:axId val="1087003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923986464"/>
        <c:crosses val="autoZero"/>
        <c:auto val="1"/>
        <c:lblAlgn val="ctr"/>
        <c:lblOffset val="100"/>
        <c:noMultiLvlLbl val="0"/>
      </c:catAx>
      <c:valAx>
        <c:axId val="923986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087003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/>
      </a:pPr>
      <a:endParaRPr lang="es-C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555555555555555E-2"/>
          <c:y val="0.18969925634295715"/>
          <c:w val="0.93888888888888888"/>
          <c:h val="0.6488418635170604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637-4509-A67F-53279D7EA44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637-4509-A67F-53279D7EA4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Avance!$A$3:$A$4</c:f>
              <c:strCache>
                <c:ptCount val="2"/>
                <c:pt idx="0">
                  <c:v>Cerrados</c:v>
                </c:pt>
                <c:pt idx="1">
                  <c:v>En Ejecución</c:v>
                </c:pt>
              </c:strCache>
            </c:strRef>
          </c:cat>
          <c:val>
            <c:numRef>
              <c:f>Avance!$C$3:$C$4</c:f>
              <c:numCache>
                <c:formatCode>0%</c:formatCode>
                <c:ptCount val="2"/>
                <c:pt idx="0">
                  <c:v>0.82417582417582413</c:v>
                </c:pt>
                <c:pt idx="1">
                  <c:v>0.17582417582417584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68-4BC2-8582-16F3ADD13BE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465667</xdr:colOff>
      <xdr:row>5</xdr:row>
      <xdr:rowOff>10281</xdr:rowOff>
    </xdr:from>
    <xdr:to>
      <xdr:col>24</xdr:col>
      <xdr:colOff>698500</xdr:colOff>
      <xdr:row>34</xdr:row>
      <xdr:rowOff>31751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BC843B8-1E23-F314-00A1-3E152136E8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340179</xdr:colOff>
      <xdr:row>38</xdr:row>
      <xdr:rowOff>158750</xdr:rowOff>
    </xdr:from>
    <xdr:to>
      <xdr:col>21</xdr:col>
      <xdr:colOff>319012</xdr:colOff>
      <xdr:row>53</xdr:row>
      <xdr:rowOff>16933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B40DDD35-9B09-F89F-D542-AA6C2006A1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156482</xdr:colOff>
      <xdr:row>68</xdr:row>
      <xdr:rowOff>166006</xdr:rowOff>
    </xdr:from>
    <xdr:to>
      <xdr:col>23</xdr:col>
      <xdr:colOff>381001</xdr:colOff>
      <xdr:row>83</xdr:row>
      <xdr:rowOff>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7BDC70FD-8BFA-17A4-D751-AB95628694E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115454</xdr:colOff>
      <xdr:row>0</xdr:row>
      <xdr:rowOff>23091</xdr:rowOff>
    </xdr:from>
    <xdr:to>
      <xdr:col>0</xdr:col>
      <xdr:colOff>1339272</xdr:colOff>
      <xdr:row>1</xdr:row>
      <xdr:rowOff>150097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C519D5F-709A-CD47-B726-391D8F0339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5454" y="23091"/>
          <a:ext cx="1223818" cy="3515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291351</xdr:colOff>
      <xdr:row>0</xdr:row>
      <xdr:rowOff>44648</xdr:rowOff>
    </xdr:from>
    <xdr:to>
      <xdr:col>11</xdr:col>
      <xdr:colOff>253250</xdr:colOff>
      <xdr:row>15</xdr:row>
      <xdr:rowOff>139899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FDF65BF-639B-AD93-7933-E2CB786532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aniela Lopez" refreshedDate="45566.542517592592" createdVersion="8" refreshedVersion="8" minRefreshableVersion="3" recordCount="78" xr:uid="{B758AB04-B50B-4E7E-BF80-8B2A1C17DDA7}">
  <cacheSource type="worksheet">
    <worksheetSource ref="F1:L1048576" sheet="Acciones CE"/>
  </cacheSource>
  <cacheFields count="7">
    <cacheField name="N°" numFmtId="0">
      <sharedItems containsString="0" containsBlank="1" containsNumber="1" containsInteger="1" minValue="1" maxValue="77"/>
    </cacheField>
    <cacheField name="Principales Acuerdos" numFmtId="0">
      <sharedItems containsBlank="1"/>
    </cacheField>
    <cacheField name="Responsable" numFmtId="0">
      <sharedItems containsBlank="1" count="31">
        <s v="JM"/>
        <s v="RZ"/>
        <s v="PC"/>
        <s v="DL - VS"/>
        <s v="FM-DL"/>
        <s v="CB"/>
        <s v="FM-MD"/>
        <s v="JG"/>
        <s v="CB-PC"/>
        <s v="FM"/>
        <s v="CB-ML"/>
        <s v="MD"/>
        <s v="IL"/>
        <s v="JM- FM"/>
        <s v="FM - CB"/>
        <s v="FM-DL-CB"/>
        <s v="PG - PC - CB"/>
        <s v="FM - DL - JG"/>
        <s v="DL"/>
        <s v="PC - RZ - DL"/>
        <s v="VS"/>
        <s v="RZ - JPL - PC"/>
        <s v="JPL-PC"/>
        <s v="JPL"/>
        <s v="JM-RZ"/>
        <s v="DL - ALS"/>
        <s v="DL - ALS - FM"/>
        <s v="LS - CB"/>
        <s v="AMB - JPL"/>
        <s v="JG - GR"/>
        <m/>
      </sharedItems>
    </cacheField>
    <cacheField name="% Avance" numFmtId="0">
      <sharedItems containsString="0" containsBlank="1" containsNumber="1" minValue="0" maxValue="1"/>
    </cacheField>
    <cacheField name="Estado" numFmtId="0">
      <sharedItems containsBlank="1" count="3">
        <s v="Cerrado"/>
        <s v="En Ejecución"/>
        <m/>
      </sharedItems>
    </cacheField>
    <cacheField name="N° comité" numFmtId="0">
      <sharedItems containsString="0" containsBlank="1" containsNumber="1" containsInteger="1" minValue="3" maxValue="10" count="9">
        <n v="3"/>
        <n v="4"/>
        <n v="5"/>
        <n v="6"/>
        <n v="7"/>
        <n v="8"/>
        <n v="9"/>
        <n v="10"/>
        <m/>
      </sharedItems>
    </cacheField>
    <cacheField name="Observaciones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aniela Lopez" refreshedDate="45566.806902546297" createdVersion="8" refreshedVersion="8" minRefreshableVersion="3" recordCount="77" xr:uid="{CD33060B-B633-49D4-B73F-F5BCC3808164}">
  <cacheSource type="worksheet">
    <worksheetSource name="Tabla2"/>
  </cacheSource>
  <cacheFields count="7">
    <cacheField name="N°" numFmtId="0">
      <sharedItems containsSemiMixedTypes="0" containsString="0" containsNumber="1" containsInteger="1" minValue="1" maxValue="77"/>
    </cacheField>
    <cacheField name="Principales Acuerdos" numFmtId="0">
      <sharedItems containsBlank="1"/>
    </cacheField>
    <cacheField name="Responsable" numFmtId="0">
      <sharedItems containsBlank="1"/>
    </cacheField>
    <cacheField name="% Avance" numFmtId="9">
      <sharedItems containsString="0" containsBlank="1" containsNumber="1" minValue="0" maxValue="1"/>
    </cacheField>
    <cacheField name="Estado" numFmtId="0">
      <sharedItems containsBlank="1" count="3">
        <s v="Cerrado"/>
        <s v="En Ejecución"/>
        <m/>
      </sharedItems>
    </cacheField>
    <cacheField name="N° comité" numFmtId="0">
      <sharedItems containsString="0" containsBlank="1" containsNumber="1" containsInteger="1" minValue="3" maxValue="10" count="9">
        <n v="3"/>
        <n v="4"/>
        <n v="5"/>
        <n v="6"/>
        <n v="7"/>
        <n v="8"/>
        <n v="9"/>
        <n v="10"/>
        <m/>
      </sharedItems>
    </cacheField>
    <cacheField name="Observaciones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8">
  <r>
    <n v="1"/>
    <s v="Generar un enlace entre estándar ICCA y SQM "/>
    <x v="0"/>
    <n v="1"/>
    <x v="0"/>
    <x v="0"/>
    <m/>
  </r>
  <r>
    <n v="2"/>
    <s v="Reducir la generación de borras acidas"/>
    <x v="1"/>
    <n v="1"/>
    <x v="0"/>
    <x v="0"/>
    <m/>
  </r>
  <r>
    <n v="3"/>
    <s v="Levantar información de reducción de emisión de SO2 para Pedro de Valdivia considerando SO2 Liquido"/>
    <x v="2"/>
    <n v="0"/>
    <x v="0"/>
    <x v="0"/>
    <m/>
  </r>
  <r>
    <n v="4"/>
    <s v="Generar reporte de mediciones de SO2 en chimenea planta NV (en espera de instrumentación)"/>
    <x v="2"/>
    <n v="0.7"/>
    <x v="1"/>
    <x v="0"/>
    <m/>
  </r>
  <r>
    <n v="5"/>
    <s v="Precisar las metas de CO2 y residuos asociados a la división de nitratos- yodo"/>
    <x v="3"/>
    <n v="0.25"/>
    <x v="1"/>
    <x v="0"/>
    <m/>
  </r>
  <r>
    <n v="6"/>
    <s v="Generar reunión de seguimiento de Hallazgos NV RC 2022"/>
    <x v="4"/>
    <n v="1"/>
    <x v="0"/>
    <x v="0"/>
    <m/>
  </r>
  <r>
    <n v="7"/>
    <s v="Definir fecha para la difusión de RC en a rol general en conjunto a Jefe de Planta y Mantención"/>
    <x v="4"/>
    <n v="1"/>
    <x v="0"/>
    <x v="0"/>
    <m/>
  </r>
  <r>
    <n v="8"/>
    <s v="Ver factibilidad de contar con sala de reuniones en Pampa Blanca"/>
    <x v="5"/>
    <n v="1"/>
    <x v="0"/>
    <x v="0"/>
    <m/>
  </r>
  <r>
    <n v="9"/>
    <s v="Definir la empresa para realizar el diagnóstico y posterior Implementación ISO 14001 y 45001"/>
    <x v="4"/>
    <n v="1"/>
    <x v="0"/>
    <x v="0"/>
    <m/>
  </r>
  <r>
    <n v="10"/>
    <s v="Invitar a las áreas de Medio Ambiente y Prevención a formar parte del comité con el propósito de obtener su colaboración en la implementación de los estándares ISO 14001 y 45001"/>
    <x v="6"/>
    <n v="1"/>
    <x v="0"/>
    <x v="0"/>
    <m/>
  </r>
  <r>
    <n v="11"/>
    <s v="Compartir Plan de visitas y confirmar fechas para esta actividad por parte de los responsables de las charlas "/>
    <x v="4"/>
    <n v="1"/>
    <x v="0"/>
    <x v="0"/>
    <m/>
  </r>
  <r>
    <n v="12"/>
    <s v="Implementar la Gestión de manejo de residuos en faenas de Pedro de Valdivia y Pampa Blanca"/>
    <x v="5"/>
    <n v="0.75"/>
    <x v="1"/>
    <x v="0"/>
    <m/>
  </r>
  <r>
    <n v="13"/>
    <s v="Solicitar protocolo de plan de manejo de residuos y luego hacer una confirmación."/>
    <x v="4"/>
    <n v="1"/>
    <x v="0"/>
    <x v="0"/>
    <m/>
  </r>
  <r>
    <n v="14"/>
    <s v="o   Medición de Madurez de PSM"/>
    <x v="7"/>
    <n v="1"/>
    <x v="0"/>
    <x v="0"/>
    <m/>
  </r>
  <r>
    <n v="15"/>
    <s v="o   Indicar qué debemos implementar para poder subir %"/>
    <x v="7"/>
    <n v="1"/>
    <x v="0"/>
    <x v="0"/>
    <m/>
  </r>
  <r>
    <n v="16"/>
    <s v="Desarrollar una visión de la política de gestión integrada de procesos en la GPY. Visión y Misión PSM. (Alinear con la política y lo llevamos a KPI medibles, lo cual nos llevara a planes de trabajo para los distintos roles."/>
    <x v="7"/>
    <n v="1"/>
    <x v="0"/>
    <x v="0"/>
    <m/>
  </r>
  <r>
    <n v="17"/>
    <s v=" Aumento de presencia en terreno de jefaturas, confirmando elementos de seguridad."/>
    <x v="7"/>
    <n v="0.3"/>
    <x v="1"/>
    <x v="0"/>
    <m/>
  </r>
  <r>
    <n v="18"/>
    <s v="Validación, monitoreo y seguimiento de indicadores claves de seguridad de procesos."/>
    <x v="7"/>
    <n v="1"/>
    <x v="0"/>
    <x v="0"/>
    <m/>
  </r>
  <r>
    <n v="19"/>
    <s v="Realizar balance de las emisiones de SO2 de Pedro de Valdivia y Pampa Blanca"/>
    <x v="2"/>
    <n v="1"/>
    <x v="0"/>
    <x v="1"/>
    <m/>
  </r>
  <r>
    <n v="20"/>
    <s v="Generar reporte cada 15 días de emisiones de SO2 de NV"/>
    <x v="2"/>
    <n v="1"/>
    <x v="0"/>
    <x v="1"/>
    <m/>
  </r>
  <r>
    <n v="21"/>
    <s v="Realizar evaluación de NaOH liquida v/s NaOH en escama en Pedro de Valdivia"/>
    <x v="8"/>
    <n v="1"/>
    <x v="0"/>
    <x v="1"/>
    <m/>
  </r>
  <r>
    <n v="22"/>
    <s v="Vincular cuestionario de RC con los principios de RC "/>
    <x v="4"/>
    <n v="1"/>
    <x v="0"/>
    <x v="1"/>
    <m/>
  </r>
  <r>
    <n v="23"/>
    <s v="Enviar pregunta del cuestionario de RC a las áreas de medio Ambiente y seguridad "/>
    <x v="9"/>
    <n v="1"/>
    <x v="0"/>
    <x v="1"/>
    <m/>
  </r>
  <r>
    <n v="24"/>
    <s v="Próximo comité revisión de avance de ARP segundo elemento de PSM de todas las faenas de NV"/>
    <x v="1"/>
    <n v="1"/>
    <x v="0"/>
    <x v="1"/>
    <m/>
  </r>
  <r>
    <n v="25"/>
    <s v="Enviar invitación para curso de taller  de auditor interno en Responsable Care 2024 - Online"/>
    <x v="9"/>
    <n v="1"/>
    <x v="0"/>
    <x v="1"/>
    <m/>
  </r>
  <r>
    <n v="26"/>
    <s v="Indicar participantes del taller de auditor interno RC de PV y PB"/>
    <x v="10"/>
    <n v="1"/>
    <x v="0"/>
    <x v="1"/>
    <m/>
  </r>
  <r>
    <n v="27"/>
    <s v="Generar programa anual de visitas de comunidades cada 3 meses  para el año 2024"/>
    <x v="4"/>
    <n v="1"/>
    <x v="0"/>
    <x v="1"/>
    <m/>
  </r>
  <r>
    <n v="28"/>
    <s v="Definir apoyo de implementación de ISO 14001 (SGA) "/>
    <x v="11"/>
    <n v="1"/>
    <x v="0"/>
    <x v="1"/>
    <m/>
  </r>
  <r>
    <n v="29"/>
    <s v="Incluir en requisitos de construcción sistema de drenaje y recolección de soluciones provenientes de estanques, duchas y cancha. DS43 articulo 113 &quot;ducha&quot;"/>
    <x v="7"/>
    <n v="1"/>
    <x v="0"/>
    <x v="2"/>
    <m/>
  </r>
  <r>
    <n v="30"/>
    <s v="Analizar la normativa europea de la industria química para certificar la planta NV bajo ese estándar ( superior a ICCA) "/>
    <x v="0"/>
    <n v="0"/>
    <x v="1"/>
    <x v="2"/>
    <m/>
  </r>
  <r>
    <n v="31"/>
    <s v="Analizar beneficio de la implementación ISO 45001 en yoduro-yodo NV "/>
    <x v="12"/>
    <n v="1"/>
    <x v="0"/>
    <x v="2"/>
    <m/>
  </r>
  <r>
    <n v="32"/>
    <s v="Definir los requisitos mínimos para que la bodega de pedro de valdivia cumpla con el estándar para almacenamiento de sustancia peligrosas. "/>
    <x v="9"/>
    <n v="1"/>
    <x v="0"/>
    <x v="2"/>
    <m/>
  </r>
  <r>
    <n v="33"/>
    <s v="Realizar limpieza de sectores de pedro de Valdivia ( históricos, cancha) detrás de DLA"/>
    <x v="10"/>
    <n v="0.7"/>
    <x v="1"/>
    <x v="2"/>
    <m/>
  </r>
  <r>
    <n v="34"/>
    <s v="Definir los KPI medibles de PSM relacionados a rol operador"/>
    <x v="7"/>
    <n v="1"/>
    <x v="0"/>
    <x v="2"/>
    <m/>
  </r>
  <r>
    <n v="35"/>
    <s v="Manejo de NaOH en proceso productivo  liquida V/S solida atrapamiento de gases de yodo"/>
    <x v="10"/>
    <n v="0.9"/>
    <x v="1"/>
    <x v="0"/>
    <m/>
  </r>
  <r>
    <n v="36"/>
    <s v="Revisar los valores de AFA y AFO en torno al DS 43"/>
    <x v="13"/>
    <n v="1"/>
    <x v="0"/>
    <x v="3"/>
    <m/>
  </r>
  <r>
    <n v="37"/>
    <s v="Evaluar bodega de sustancia peligrosas o bodega de transitoria sustancia peligrosas en pampa blanca"/>
    <x v="14"/>
    <n v="0.1"/>
    <x v="1"/>
    <x v="3"/>
    <m/>
  </r>
  <r>
    <n v="38"/>
    <s v="Evaluar sistema de manejo de residuos peligrosos en PB"/>
    <x v="15"/>
    <n v="1"/>
    <x v="0"/>
    <x v="3"/>
    <m/>
  </r>
  <r>
    <n v="39"/>
    <s v="Realizar levantamiento de controles para evitar fuga de gas yodo en PV  "/>
    <x v="16"/>
    <n v="0.5"/>
    <x v="1"/>
    <x v="3"/>
    <m/>
  </r>
  <r>
    <n v="40"/>
    <s v="Realizar ARP para la planta de Yodo en conjunto con operaciones en PV"/>
    <x v="16"/>
    <n v="0"/>
    <x v="1"/>
    <x v="3"/>
    <m/>
  </r>
  <r>
    <n v="41"/>
    <s v="Implementar medidas de control generadas desde el ARP para la planta de Yodo"/>
    <x v="10"/>
    <n v="0"/>
    <x v="1"/>
    <x v="3"/>
    <m/>
  </r>
  <r>
    <n v="42"/>
    <s v="Resumen ejecutivo de status de contratos pendientes por el área de abastecimiento ( cumplimiento de los plazos definidos)"/>
    <x v="7"/>
    <n v="1"/>
    <x v="0"/>
    <x v="3"/>
    <m/>
  </r>
  <r>
    <n v="43"/>
    <s v="Conocer alcance de la actualización del &quot;Permiso de fabricación de sustancias peligrosas&quot;"/>
    <x v="0"/>
    <n v="1"/>
    <x v="0"/>
    <x v="4"/>
    <m/>
  </r>
  <r>
    <n v="44"/>
    <s v="Coordinar capacitación por parte de ASIQUIM (reconocer el valor en RC)"/>
    <x v="4"/>
    <n v="1"/>
    <x v="0"/>
    <x v="4"/>
    <m/>
  </r>
  <r>
    <n v="45"/>
    <s v="Implementar PIT para revisión de &quot;Oportunidades de mejora&quot; y &quot;Recomendaciones&quot; por parte de ASIQUIM en planta NV"/>
    <x v="17"/>
    <n v="1"/>
    <x v="0"/>
    <x v="4"/>
    <m/>
  </r>
  <r>
    <n v="46"/>
    <s v="Averiguar como ser sponsor de ASIQUIM, se busca tener una participación acorde a las empresas lideres y de Nivel 1"/>
    <x v="0"/>
    <n v="1"/>
    <x v="0"/>
    <x v="4"/>
    <m/>
  </r>
  <r>
    <n v="47"/>
    <s v="Incluir en el comité implementación ISO 50001:2018 en Plantas NV"/>
    <x v="18"/>
    <n v="1"/>
    <x v="0"/>
    <x v="4"/>
    <m/>
  </r>
  <r>
    <n v="48"/>
    <s v="Pablo  se debe conseguir el libro de sustancias peligrosas( morado)"/>
    <x v="2"/>
    <n v="1"/>
    <x v="0"/>
    <x v="4"/>
    <m/>
  </r>
  <r>
    <n v="49"/>
    <s v="Revisión de las emisiones PV (Prill)"/>
    <x v="18"/>
    <n v="1"/>
    <x v="0"/>
    <x v="4"/>
    <m/>
  </r>
  <r>
    <n v="50"/>
    <s v="Comparación entre Ceniza de soda y Soda caustica (cantidades utilizadas para una misma solución) --&gt; Traspasar a emisiones de CO2"/>
    <x v="19"/>
    <n v="0"/>
    <x v="1"/>
    <x v="4"/>
    <m/>
  </r>
  <r>
    <n v="51"/>
    <s v="Revisión de datos de emisiones de Peróxido "/>
    <x v="18"/>
    <n v="1"/>
    <x v="0"/>
    <x v="4"/>
    <m/>
  </r>
  <r>
    <n v="52"/>
    <s v="Incluir en próximo comité revisión por principios de RC"/>
    <x v="4"/>
    <n v="1"/>
    <x v="0"/>
    <x v="4"/>
    <m/>
  </r>
  <r>
    <n v="53"/>
    <s v="Incluir tema: SO2 (liquido)"/>
    <x v="2"/>
    <n v="0"/>
    <x v="1"/>
    <x v="5"/>
    <m/>
  </r>
  <r>
    <n v="54"/>
    <s v="Incluir hitos del programa de ruta de certificaciones NV/PV-PB"/>
    <x v="18"/>
    <n v="1"/>
    <x v="0"/>
    <x v="5"/>
    <m/>
  </r>
  <r>
    <n v="55"/>
    <s v="Compartir análisis de estado de Descarbonización en otras empresas mineras"/>
    <x v="20"/>
    <n v="0"/>
    <x v="1"/>
    <x v="5"/>
    <m/>
  </r>
  <r>
    <n v="56"/>
    <s v="Informar a las otras áreas ( sur viejo y lixiviación)  que el AFO - AFA de sustancias/residuos peligrosos (suelo)"/>
    <x v="21"/>
    <n v="0"/>
    <x v="1"/>
    <x v="5"/>
    <m/>
  </r>
  <r>
    <n v="57"/>
    <s v="Enviar mail DS1 a: Rodrigo Vera, Cristian Pizarro y Manuel Droguett"/>
    <x v="9"/>
    <n v="1"/>
    <x v="0"/>
    <x v="5"/>
    <m/>
  </r>
  <r>
    <n v="58"/>
    <s v="&quot;Formalizar la retención de talento&quot;"/>
    <x v="18"/>
    <n v="1"/>
    <x v="0"/>
    <x v="5"/>
    <m/>
  </r>
  <r>
    <n v="59"/>
    <s v="Generar estándar de derrame de sustancias peligrosas / residuo Peligroso (suelo) fuera de planta"/>
    <x v="1"/>
    <n v="0"/>
    <x v="1"/>
    <x v="5"/>
    <m/>
  </r>
  <r>
    <n v="60"/>
    <s v="Adquirir pantalla de 55 &quot; para indicadores de RC en gerencia"/>
    <x v="9"/>
    <n v="0"/>
    <x v="1"/>
    <x v="6"/>
    <m/>
  </r>
  <r>
    <n v="61"/>
    <s v="Generar levantamiento de los estanques sin pretil en Pedro de Valdivia "/>
    <x v="5"/>
    <n v="1"/>
    <x v="0"/>
    <x v="6"/>
    <m/>
  </r>
  <r>
    <n v="62"/>
    <s v="Definición de sustancia peligrosa o residuo peligroso para el AFO y AFA "/>
    <x v="22"/>
    <n v="0.5"/>
    <x v="1"/>
    <x v="6"/>
    <m/>
  </r>
  <r>
    <n v="63"/>
    <s v="Generar instancia de comunicación de estatus de avance del DS 57 "/>
    <x v="23"/>
    <n v="1"/>
    <x v="0"/>
    <x v="6"/>
    <m/>
  </r>
  <r>
    <n v="64"/>
    <s v="Estandariza la entrega informacion de afecta  a la gerencia de produccion por parte de medio Ambiente"/>
    <x v="23"/>
    <n v="1"/>
    <x v="0"/>
    <x v="6"/>
    <m/>
  </r>
  <r>
    <n v="65"/>
    <s v="Coordinar capacitacion de DS N°1 "/>
    <x v="23"/>
    <n v="1"/>
    <x v="0"/>
    <x v="6"/>
    <m/>
  </r>
  <r>
    <n v="66"/>
    <s v="Buscar la forma de implementar la captacion de talento duranet la visita la planta"/>
    <x v="18"/>
    <n v="1"/>
    <x v="0"/>
    <x v="6"/>
    <m/>
  </r>
  <r>
    <n v="67"/>
    <s v="Generar estandar  de procedimiento de ingreso de Visitar a planta"/>
    <x v="24"/>
    <n v="0"/>
    <x v="1"/>
    <x v="6"/>
    <m/>
  </r>
  <r>
    <n v="68"/>
    <s v="Buscar alternativa para realización Comité Bipartito"/>
    <x v="25"/>
    <n v="0"/>
    <x v="1"/>
    <x v="7"/>
    <m/>
  </r>
  <r>
    <n v="69"/>
    <s v="Coordinar reunión previa a CE con objetivo de revisar hallazgos pendientes"/>
    <x v="26"/>
    <n v="1"/>
    <x v="0"/>
    <x v="7"/>
    <m/>
  </r>
  <r>
    <n v="70"/>
    <s v="Realizar seguimiento de plataforma corporativa (TI)"/>
    <x v="25"/>
    <n v="0.5"/>
    <x v="1"/>
    <x v="7"/>
    <m/>
  </r>
  <r>
    <n v="71"/>
    <s v="Evaluar factibilidad de cambio de categoría de borra ácida PB."/>
    <x v="27"/>
    <n v="0"/>
    <x v="1"/>
    <x v="7"/>
    <m/>
  </r>
  <r>
    <n v="72"/>
    <s v="Realizar traslado de bodega desde SV a PV."/>
    <x v="14"/>
    <n v="1"/>
    <x v="0"/>
    <x v="7"/>
    <m/>
  </r>
  <r>
    <n v="73"/>
    <s v="Generar reunión con área de relacionamiento comunitario."/>
    <x v="25"/>
    <n v="0"/>
    <x v="1"/>
    <x v="7"/>
    <m/>
  </r>
  <r>
    <n v="74"/>
    <s v="Benchmarking sonbre emisiones de CO2 (Cu v/s I2)"/>
    <x v="3"/>
    <n v="0.25"/>
    <x v="1"/>
    <x v="7"/>
    <m/>
  </r>
  <r>
    <n v="75"/>
    <s v="Generar reunión mensual con área de Gerencia Producción Yodo (NV - PV - PB) "/>
    <x v="28"/>
    <n v="0.9"/>
    <x v="1"/>
    <x v="7"/>
    <s v="Se debe generar nuevo ciclo de reuniones con 3 áreas (RZ- JCP - JM) "/>
  </r>
  <r>
    <n v="76"/>
    <s v="Visibilizar soluciones implementadas bajo sistema PSM."/>
    <x v="29"/>
    <n v="0"/>
    <x v="1"/>
    <x v="7"/>
    <m/>
  </r>
  <r>
    <n v="77"/>
    <m/>
    <x v="30"/>
    <m/>
    <x v="2"/>
    <x v="8"/>
    <m/>
  </r>
  <r>
    <m/>
    <m/>
    <x v="30"/>
    <m/>
    <x v="2"/>
    <x v="8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7">
  <r>
    <n v="1"/>
    <s v="Generar un enlace entre estándar ICCA y SQM "/>
    <s v="JM"/>
    <n v="1"/>
    <x v="0"/>
    <x v="0"/>
    <m/>
  </r>
  <r>
    <n v="2"/>
    <s v="Reducir la generación de borras acidas"/>
    <s v="RZ"/>
    <n v="1"/>
    <x v="0"/>
    <x v="0"/>
    <m/>
  </r>
  <r>
    <n v="3"/>
    <s v="Levantar información de reducción de emisión de SO2 para Pedro de Valdivia considerando SO2 Liquido"/>
    <s v="PC"/>
    <n v="0"/>
    <x v="0"/>
    <x v="0"/>
    <m/>
  </r>
  <r>
    <n v="4"/>
    <s v="Generar reporte de mediciones de SO2 en chimenea planta NV (en espera de instrumentación)"/>
    <s v="PC"/>
    <n v="0.7"/>
    <x v="1"/>
    <x v="0"/>
    <m/>
  </r>
  <r>
    <n v="5"/>
    <s v="Precisar las metas de CO2 y residuos asociados a la división de nitratos- yodo"/>
    <s v="DL - VS"/>
    <n v="0.25"/>
    <x v="1"/>
    <x v="0"/>
    <m/>
  </r>
  <r>
    <n v="6"/>
    <s v="Generar reunión de seguimiento de Hallazgos NV RC 2022"/>
    <s v="FM-DL"/>
    <n v="1"/>
    <x v="0"/>
    <x v="0"/>
    <m/>
  </r>
  <r>
    <n v="7"/>
    <s v="Definir fecha para la difusión de RC en a rol general en conjunto a Jefe de Planta y Mantención"/>
    <s v="FM-DL"/>
    <n v="1"/>
    <x v="0"/>
    <x v="0"/>
    <m/>
  </r>
  <r>
    <n v="8"/>
    <s v="Ver factibilidad de contar con sala de reuniones en Pampa Blanca"/>
    <s v="CB"/>
    <n v="1"/>
    <x v="0"/>
    <x v="0"/>
    <m/>
  </r>
  <r>
    <n v="9"/>
    <s v="Definir la empresa para realizar el diagnóstico y posterior Implementación ISO 14001 y 45001"/>
    <s v="FM-DL"/>
    <n v="1"/>
    <x v="0"/>
    <x v="0"/>
    <m/>
  </r>
  <r>
    <n v="10"/>
    <s v="Invitar a las áreas de Medio Ambiente y Prevención a formar parte del comité con el propósito de obtener su colaboración en la implementación de los estándares ISO 14001 y 45001"/>
    <s v="FM-MD"/>
    <n v="1"/>
    <x v="0"/>
    <x v="0"/>
    <m/>
  </r>
  <r>
    <n v="11"/>
    <s v="Compartir Plan de visitas y confirmar fechas para esta actividad por parte de los responsables de las charlas "/>
    <s v="FM-DL"/>
    <n v="1"/>
    <x v="0"/>
    <x v="0"/>
    <m/>
  </r>
  <r>
    <n v="12"/>
    <s v="Implementar la Gestión de manejo de residuos en faenas de Pedro de Valdivia y Pampa Blanca"/>
    <s v="CB"/>
    <n v="0.75"/>
    <x v="1"/>
    <x v="0"/>
    <m/>
  </r>
  <r>
    <n v="13"/>
    <s v="Solicitar protocolo de plan de manejo de residuos y luego hacer una confirmación."/>
    <s v="FM-DL"/>
    <n v="1"/>
    <x v="0"/>
    <x v="0"/>
    <m/>
  </r>
  <r>
    <n v="14"/>
    <s v="o   Medición de Madurez de PSM"/>
    <s v="JG"/>
    <n v="1"/>
    <x v="0"/>
    <x v="0"/>
    <m/>
  </r>
  <r>
    <n v="15"/>
    <s v="o   Indicar qué debemos implementar para poder subir %"/>
    <s v="JG"/>
    <n v="1"/>
    <x v="0"/>
    <x v="0"/>
    <m/>
  </r>
  <r>
    <n v="16"/>
    <s v="Desarrollar una visión de la política de gestión integrada de procesos en la GPY. Visión y Misión PSM. (Alinear con la política y lo llevamos a KPI medibles, lo cual nos llevara a planes de trabajo para los distintos roles."/>
    <s v="JG"/>
    <n v="1"/>
    <x v="0"/>
    <x v="0"/>
    <m/>
  </r>
  <r>
    <n v="17"/>
    <s v=" Aumento de presencia en terreno de jefaturas, confirmando elementos de seguridad."/>
    <s v="JG"/>
    <n v="0.3"/>
    <x v="1"/>
    <x v="0"/>
    <m/>
  </r>
  <r>
    <n v="18"/>
    <s v="Validación, monitoreo y seguimiento de indicadores claves de seguridad de procesos."/>
    <s v="JG"/>
    <n v="1"/>
    <x v="0"/>
    <x v="0"/>
    <m/>
  </r>
  <r>
    <n v="19"/>
    <s v="Realizar balance de las emisiones de SO2 de Pedro de Valdivia y Pampa Blanca"/>
    <s v="PC"/>
    <n v="1"/>
    <x v="0"/>
    <x v="1"/>
    <m/>
  </r>
  <r>
    <n v="20"/>
    <s v="Generar reporte cada 15 días de emisiones de SO2 de NV"/>
    <s v="PC"/>
    <n v="1"/>
    <x v="0"/>
    <x v="1"/>
    <m/>
  </r>
  <r>
    <n v="21"/>
    <s v="Realizar evaluación de NaOH liquida v/s NaOH en escama en Pedro de Valdivia"/>
    <s v="CB-PC"/>
    <n v="1"/>
    <x v="0"/>
    <x v="1"/>
    <m/>
  </r>
  <r>
    <n v="22"/>
    <s v="Vincular cuestionario de RC con los principios de RC "/>
    <s v="FM-DL"/>
    <n v="1"/>
    <x v="0"/>
    <x v="1"/>
    <m/>
  </r>
  <r>
    <n v="23"/>
    <s v="Enviar pregunta del cuestionario de RC a las áreas de medio Ambiente y seguridad "/>
    <s v="FM"/>
    <n v="1"/>
    <x v="0"/>
    <x v="1"/>
    <m/>
  </r>
  <r>
    <n v="24"/>
    <s v="Próximo comité revisión de avance de ARP segundo elemento de PSM de todas las faenas de NV"/>
    <s v="RZ"/>
    <n v="1"/>
    <x v="0"/>
    <x v="1"/>
    <m/>
  </r>
  <r>
    <n v="25"/>
    <s v="Enviar invitación para curso de taller  de auditor interno en Responsable Care 2024 - Online"/>
    <s v="FM"/>
    <n v="1"/>
    <x v="0"/>
    <x v="1"/>
    <m/>
  </r>
  <r>
    <n v="26"/>
    <s v="Indicar participantes del taller de auditor interno RC de PV y PB"/>
    <s v="CB-ML"/>
    <n v="1"/>
    <x v="0"/>
    <x v="1"/>
    <m/>
  </r>
  <r>
    <n v="27"/>
    <s v="Generar programa anual de visitas de comunidades cada 3 meses  para el año 2024"/>
    <s v="FM-DL"/>
    <n v="1"/>
    <x v="0"/>
    <x v="1"/>
    <m/>
  </r>
  <r>
    <n v="28"/>
    <s v="Definir apoyo de implementación de ISO 14001 (SGA) "/>
    <s v="MD"/>
    <n v="1"/>
    <x v="0"/>
    <x v="1"/>
    <m/>
  </r>
  <r>
    <n v="29"/>
    <s v="Incluir en requisitos de construcción sistema de drenaje y recolección de soluciones provenientes de estanques, duchas y cancha. DS43 articulo 113 &quot;ducha&quot;"/>
    <s v="JG"/>
    <n v="1"/>
    <x v="0"/>
    <x v="2"/>
    <m/>
  </r>
  <r>
    <n v="30"/>
    <s v="Analizar la normativa europea de la industria química para certificar la planta NV bajo ese estándar ( superior a ICCA) "/>
    <s v="JM"/>
    <n v="0"/>
    <x v="1"/>
    <x v="2"/>
    <m/>
  </r>
  <r>
    <n v="31"/>
    <s v="Analizar beneficio de la implementación ISO 45001 en yoduro-yodo NV "/>
    <s v="IL"/>
    <n v="1"/>
    <x v="0"/>
    <x v="2"/>
    <m/>
  </r>
  <r>
    <n v="32"/>
    <s v="Definir los requisitos mínimos para que la bodega de pedro de valdivia cumpla con el estándar para almacenamiento de sustancia peligrosas. "/>
    <s v="FM"/>
    <n v="1"/>
    <x v="0"/>
    <x v="2"/>
    <m/>
  </r>
  <r>
    <n v="33"/>
    <s v="Realizar limpieza de sectores de pedro de Valdivia ( históricos, cancha) detrás de DLA"/>
    <s v="CB-ML"/>
    <n v="0.7"/>
    <x v="1"/>
    <x v="2"/>
    <m/>
  </r>
  <r>
    <n v="34"/>
    <s v="Definir los KPI medibles de PSM relacionados a rol operador"/>
    <s v="JG"/>
    <n v="1"/>
    <x v="0"/>
    <x v="2"/>
    <m/>
  </r>
  <r>
    <n v="35"/>
    <s v="Manejo de NaOH en proceso productivo  liquida V/S solida atrapamiento de gases de yodo"/>
    <s v="CB-ML"/>
    <n v="0.9"/>
    <x v="1"/>
    <x v="0"/>
    <m/>
  </r>
  <r>
    <n v="36"/>
    <s v="Revisar los valores de AFA y AFO en torno al DS 43"/>
    <s v="JM- FM"/>
    <n v="1"/>
    <x v="0"/>
    <x v="3"/>
    <m/>
  </r>
  <r>
    <n v="37"/>
    <s v="Evaluar bodega de sustancia peligrosas o bodega de transitoria sustancia peligrosas en pampa blanca"/>
    <s v="FM - CB"/>
    <n v="0.1"/>
    <x v="1"/>
    <x v="3"/>
    <m/>
  </r>
  <r>
    <n v="38"/>
    <s v="Evaluar sistema de manejo de residuos peligrosos en PB"/>
    <s v="FM-DL-CB"/>
    <n v="1"/>
    <x v="0"/>
    <x v="3"/>
    <m/>
  </r>
  <r>
    <n v="39"/>
    <s v="Realizar levantamiento de controles para evitar fuga de gas yodo en PV  "/>
    <s v="PG - PC - CB"/>
    <n v="0.5"/>
    <x v="1"/>
    <x v="3"/>
    <m/>
  </r>
  <r>
    <n v="40"/>
    <s v="Realizar ARP para la planta de Yodo en conjunto con operaciones en PV"/>
    <s v="PG - PC - CB"/>
    <n v="0"/>
    <x v="1"/>
    <x v="3"/>
    <m/>
  </r>
  <r>
    <n v="41"/>
    <s v="Implementar medidas de control generadas desde el ARP para la planta de Yodo"/>
    <s v="CB-ML"/>
    <n v="0"/>
    <x v="1"/>
    <x v="3"/>
    <m/>
  </r>
  <r>
    <n v="42"/>
    <s v="Resumen ejecutivo de status de contratos pendientes por el área de abastecimiento ( cumplimiento de los plazos definidos)"/>
    <s v="JG"/>
    <n v="1"/>
    <x v="0"/>
    <x v="3"/>
    <m/>
  </r>
  <r>
    <n v="43"/>
    <s v="Conocer alcance de la actualización del &quot;Permiso de fabricación de sustancias peligrosas&quot;"/>
    <s v="JM"/>
    <n v="1"/>
    <x v="0"/>
    <x v="4"/>
    <m/>
  </r>
  <r>
    <n v="44"/>
    <s v="Coordinar capacitación por parte de ASIQUIM (reconocer el valor en RC)"/>
    <s v="FM-DL"/>
    <n v="1"/>
    <x v="0"/>
    <x v="4"/>
    <m/>
  </r>
  <r>
    <n v="45"/>
    <s v="Implementar PIT para revisión de &quot;Oportunidades de mejora&quot; y &quot;Recomendaciones&quot; por parte de ASIQUIM en planta NV"/>
    <s v="FM - DL - JG"/>
    <n v="1"/>
    <x v="0"/>
    <x v="4"/>
    <m/>
  </r>
  <r>
    <n v="46"/>
    <s v="Averiguar como ser sponsor de ASIQUIM, se busca tener una participación acorde a las empresas lideres y de Nivel 1"/>
    <s v="JM"/>
    <n v="1"/>
    <x v="0"/>
    <x v="4"/>
    <m/>
  </r>
  <r>
    <n v="47"/>
    <s v="Incluir en el comité implementación ISO 50001:2018 en Plantas NV"/>
    <s v="DL"/>
    <n v="1"/>
    <x v="0"/>
    <x v="4"/>
    <m/>
  </r>
  <r>
    <n v="48"/>
    <s v="Pablo  se debe conseguir el libro de sustancias peligrosas( morado)"/>
    <s v="PC"/>
    <n v="1"/>
    <x v="0"/>
    <x v="4"/>
    <m/>
  </r>
  <r>
    <n v="49"/>
    <s v="Revisión de las emisiones PV (Prill)"/>
    <s v="DL"/>
    <n v="1"/>
    <x v="0"/>
    <x v="4"/>
    <m/>
  </r>
  <r>
    <n v="50"/>
    <s v="Comparación entre Ceniza de soda y Soda caustica (cantidades utilizadas para una misma solución) --&gt; Traspasar a emisiones de CO2"/>
    <s v="PC - RZ - DL"/>
    <n v="0"/>
    <x v="1"/>
    <x v="4"/>
    <m/>
  </r>
  <r>
    <n v="51"/>
    <s v="Revisión de datos de emisiones de Peróxido "/>
    <s v="DL"/>
    <n v="1"/>
    <x v="0"/>
    <x v="4"/>
    <m/>
  </r>
  <r>
    <n v="52"/>
    <s v="Incluir en próximo comité revisión por principios de RC"/>
    <s v="FM-DL"/>
    <n v="1"/>
    <x v="0"/>
    <x v="4"/>
    <m/>
  </r>
  <r>
    <n v="53"/>
    <s v="Incluir tema: SO2 (liquido)"/>
    <s v="PC"/>
    <n v="0"/>
    <x v="1"/>
    <x v="5"/>
    <m/>
  </r>
  <r>
    <n v="54"/>
    <s v="Incluir hitos del programa de ruta de certificaciones NV/PV-PB"/>
    <s v="DL"/>
    <n v="1"/>
    <x v="0"/>
    <x v="5"/>
    <m/>
  </r>
  <r>
    <n v="55"/>
    <s v="Compartir análisis de estado de Descarbonización en otras empresas mineras"/>
    <s v="VS"/>
    <n v="0"/>
    <x v="1"/>
    <x v="5"/>
    <m/>
  </r>
  <r>
    <n v="56"/>
    <s v="Informar a las otras áreas ( sur viejo y lixiviación)  que el AFO - AFA de sustancias/residuos peligrosos (suelo)"/>
    <s v="RZ - JPL - PC"/>
    <n v="0"/>
    <x v="1"/>
    <x v="5"/>
    <m/>
  </r>
  <r>
    <n v="57"/>
    <s v="Enviar mail DS1 a: Rodrigo Vera, Cristian Pizarro y Manuel Droguett"/>
    <s v="FM"/>
    <n v="1"/>
    <x v="0"/>
    <x v="5"/>
    <m/>
  </r>
  <r>
    <n v="58"/>
    <s v="&quot;Formalizar la retención de talento&quot;"/>
    <s v="DL"/>
    <n v="1"/>
    <x v="0"/>
    <x v="5"/>
    <m/>
  </r>
  <r>
    <n v="59"/>
    <s v="Generar estándar de derrame de sustancias peligrosas / residuo Peligroso (suelo) fuera de planta"/>
    <s v="RZ"/>
    <n v="0"/>
    <x v="1"/>
    <x v="5"/>
    <m/>
  </r>
  <r>
    <n v="60"/>
    <s v="Adquirir pantalla de 55 &quot; para indicadores de RC en gerencia"/>
    <s v="FM"/>
    <n v="0"/>
    <x v="1"/>
    <x v="6"/>
    <m/>
  </r>
  <r>
    <n v="61"/>
    <s v="Generar levantamiento de los estanques sin pretil en Pedro de Valdivia "/>
    <s v="CB"/>
    <n v="1"/>
    <x v="0"/>
    <x v="6"/>
    <m/>
  </r>
  <r>
    <n v="62"/>
    <s v="Definición de sustancia peligrosa o residuo peligroso para el AFO y AFA "/>
    <s v="JPL-PC"/>
    <n v="0.5"/>
    <x v="1"/>
    <x v="6"/>
    <m/>
  </r>
  <r>
    <n v="63"/>
    <s v="Generar instancia de comunicación de estatus de avance del DS 57 "/>
    <s v="JPL"/>
    <n v="1"/>
    <x v="0"/>
    <x v="6"/>
    <m/>
  </r>
  <r>
    <n v="64"/>
    <s v="Estandariza la entrega informacion de afecta  a la gerencia de produccion por parte de medio Ambiente"/>
    <s v="JPL"/>
    <n v="1"/>
    <x v="0"/>
    <x v="6"/>
    <m/>
  </r>
  <r>
    <n v="65"/>
    <s v="Coordinar capacitacion de DS N°1 "/>
    <s v="JPL"/>
    <n v="1"/>
    <x v="0"/>
    <x v="6"/>
    <m/>
  </r>
  <r>
    <n v="66"/>
    <s v="Buscar la forma de implementar la captacion de talento duranet la visita la planta"/>
    <s v="DL"/>
    <n v="1"/>
    <x v="0"/>
    <x v="6"/>
    <m/>
  </r>
  <r>
    <n v="67"/>
    <s v="Generar estandar  de procedimiento de ingreso de Visitar a planta"/>
    <s v="JM-RZ"/>
    <n v="0"/>
    <x v="1"/>
    <x v="6"/>
    <m/>
  </r>
  <r>
    <n v="68"/>
    <s v="Buscar alternativa para realización Comité Bipartito"/>
    <s v="DL - ALS"/>
    <n v="0"/>
    <x v="1"/>
    <x v="7"/>
    <m/>
  </r>
  <r>
    <n v="69"/>
    <s v="Coordinar reunión previa a CE con objetivo de revisar hallazgos pendientes"/>
    <s v="DL - ALS - FM"/>
    <n v="1"/>
    <x v="0"/>
    <x v="7"/>
    <m/>
  </r>
  <r>
    <n v="70"/>
    <s v="Realizar seguimiento de plataforma corporativa (TI)"/>
    <s v="DL - ALS"/>
    <n v="0.5"/>
    <x v="1"/>
    <x v="7"/>
    <m/>
  </r>
  <r>
    <n v="71"/>
    <s v="Evaluar factibilidad de cambio de categoría de borra ácida PB."/>
    <s v="LS - CB"/>
    <n v="0"/>
    <x v="1"/>
    <x v="7"/>
    <m/>
  </r>
  <r>
    <n v="72"/>
    <s v="Realizar traslado de bodega desde SV a PV."/>
    <s v="FM - CB"/>
    <n v="1"/>
    <x v="0"/>
    <x v="7"/>
    <m/>
  </r>
  <r>
    <n v="73"/>
    <s v="Generar reunión con área de relacionamiento comunitario."/>
    <s v="DL - ALS"/>
    <n v="0"/>
    <x v="1"/>
    <x v="7"/>
    <m/>
  </r>
  <r>
    <n v="74"/>
    <s v="Benchmarking sonbre emisiones de CO2 (Cu v/s I2)"/>
    <s v="DL - VS"/>
    <n v="0.25"/>
    <x v="1"/>
    <x v="7"/>
    <m/>
  </r>
  <r>
    <n v="75"/>
    <s v="Generar reunión mensual con área de Gerencia Producción Yodo (NV - PV - PB) "/>
    <s v="AMB - JPL"/>
    <n v="0.9"/>
    <x v="1"/>
    <x v="7"/>
    <s v="Se debe generar nuevo ciclo de reuniones con 3 áreas (RZ- JCP - JM) "/>
  </r>
  <r>
    <n v="76"/>
    <s v="Visibilizar soluciones implementadas bajo sistema PSM."/>
    <s v="JG - GR"/>
    <n v="0"/>
    <x v="1"/>
    <x v="7"/>
    <m/>
  </r>
  <r>
    <n v="77"/>
    <m/>
    <m/>
    <m/>
    <x v="2"/>
    <x v="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6836484-932D-4753-8F2D-B1BDABC36703}" name="TablaDinámica2" cacheId="17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chartFormat="6">
  <location ref="N8:O17" firstHeaderRow="1" firstDataRow="1" firstDataCol="1" rowPageCount="2" colPageCount="1"/>
  <pivotFields count="7">
    <pivotField showAll="0"/>
    <pivotField showAll="0"/>
    <pivotField axis="axisRow" showAll="0">
      <items count="32">
        <item x="28"/>
        <item x="5"/>
        <item x="10"/>
        <item x="8"/>
        <item x="18"/>
        <item x="25"/>
        <item x="26"/>
        <item x="3"/>
        <item x="9"/>
        <item x="14"/>
        <item x="17"/>
        <item x="4"/>
        <item x="15"/>
        <item x="6"/>
        <item x="12"/>
        <item x="7"/>
        <item x="29"/>
        <item x="0"/>
        <item x="13"/>
        <item x="24"/>
        <item x="23"/>
        <item x="22"/>
        <item x="27"/>
        <item x="11"/>
        <item x="2"/>
        <item x="19"/>
        <item x="16"/>
        <item x="1"/>
        <item x="21"/>
        <item x="20"/>
        <item x="30"/>
        <item t="default"/>
      </items>
    </pivotField>
    <pivotField showAll="0"/>
    <pivotField axis="axisPage" dataField="1" multipleItemSelectionAllowed="1" showAll="0">
      <items count="4">
        <item h="1" x="0"/>
        <item x="1"/>
        <item h="1" x="2"/>
        <item t="default"/>
      </items>
    </pivotField>
    <pivotField axis="axisPage" multipleItemSelectionAllowed="1" showAll="0">
      <items count="10">
        <item x="0"/>
        <item x="1"/>
        <item x="2"/>
        <item x="3"/>
        <item h="1" x="4"/>
        <item h="1" x="5"/>
        <item h="1" x="6"/>
        <item h="1" x="7"/>
        <item h="1" x="8"/>
        <item t="default"/>
      </items>
    </pivotField>
    <pivotField showAll="0"/>
  </pivotFields>
  <rowFields count="1">
    <field x="2"/>
  </rowFields>
  <rowItems count="9">
    <i>
      <x v="1"/>
    </i>
    <i>
      <x v="2"/>
    </i>
    <i>
      <x v="7"/>
    </i>
    <i>
      <x v="9"/>
    </i>
    <i>
      <x v="15"/>
    </i>
    <i>
      <x v="17"/>
    </i>
    <i>
      <x v="24"/>
    </i>
    <i>
      <x v="26"/>
    </i>
    <i t="grand">
      <x/>
    </i>
  </rowItems>
  <colItems count="1">
    <i/>
  </colItems>
  <pageFields count="2">
    <pageField fld="4" hier="-1"/>
    <pageField fld="5" hier="-1"/>
  </pageFields>
  <dataFields count="1">
    <dataField name="Cuenta de Estado" fld="4" subtotal="count" baseField="0" baseItem="0"/>
  </dataFields>
  <formats count="6">
    <format dxfId="20">
      <pivotArea type="all" dataOnly="0" outline="0" fieldPosition="0"/>
    </format>
    <format dxfId="19">
      <pivotArea outline="0" collapsedLevelsAreSubtotals="1" fieldPosition="0"/>
    </format>
    <format dxfId="18">
      <pivotArea field="2" type="button" dataOnly="0" labelOnly="1" outline="0" axis="axisRow" fieldPosition="0"/>
    </format>
    <format dxfId="17">
      <pivotArea dataOnly="0" labelOnly="1" fieldPosition="0">
        <references count="1">
          <reference field="2" count="8">
            <x v="1"/>
            <x v="2"/>
            <x v="7"/>
            <x v="9"/>
            <x v="15"/>
            <x v="17"/>
            <x v="24"/>
            <x v="26"/>
          </reference>
        </references>
      </pivotArea>
    </format>
    <format dxfId="16">
      <pivotArea dataOnly="0" labelOnly="1" grandRow="1" outline="0" fieldPosition="0"/>
    </format>
    <format dxfId="15">
      <pivotArea dataOnly="0" labelOnly="1" outline="0" axis="axisValues" fieldPosition="0"/>
    </format>
  </format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FA001E7-822C-4C65-8437-EFD334C31D41}" name="TablaDinámica7" cacheId="18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chartFormat="6" rowHeaderCaption="N° Comité">
  <location ref="N55:P64" firstHeaderRow="1" firstDataRow="2" firstDataCol="1"/>
  <pivotFields count="7">
    <pivotField showAll="0"/>
    <pivotField showAll="0"/>
    <pivotField showAll="0"/>
    <pivotField showAll="0"/>
    <pivotField axis="axisCol" dataField="1" showAll="0">
      <items count="4">
        <item h="1" x="0"/>
        <item x="1"/>
        <item h="1" x="2"/>
        <item t="default"/>
      </items>
    </pivotField>
    <pivotField axis="axisRow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showAll="0"/>
  </pivotFields>
  <rowFields count="1">
    <field x="5"/>
  </rowFields>
  <rowItems count="8">
    <i>
      <x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4"/>
  </colFields>
  <colItems count="2">
    <i>
      <x v="1"/>
    </i>
    <i t="grand">
      <x/>
    </i>
  </colItems>
  <dataFields count="1">
    <dataField name="Cuenta de Estado" fld="4" subtotal="count" baseField="0" baseItem="0"/>
  </dataFields>
  <formats count="10">
    <format dxfId="30">
      <pivotArea type="all" dataOnly="0" outline="0" fieldPosition="0"/>
    </format>
    <format dxfId="29">
      <pivotArea outline="0" collapsedLevelsAreSubtotals="1" fieldPosition="0"/>
    </format>
    <format dxfId="28">
      <pivotArea type="origin" dataOnly="0" labelOnly="1" outline="0" fieldPosition="0"/>
    </format>
    <format dxfId="27">
      <pivotArea field="4" type="button" dataOnly="0" labelOnly="1" outline="0" axis="axisCol" fieldPosition="0"/>
    </format>
    <format dxfId="26">
      <pivotArea type="topRight" dataOnly="0" labelOnly="1" outline="0" fieldPosition="0"/>
    </format>
    <format dxfId="25">
      <pivotArea field="5" type="button" dataOnly="0" labelOnly="1" outline="0" axis="axisRow" fieldPosition="0"/>
    </format>
    <format dxfId="24">
      <pivotArea dataOnly="0" labelOnly="1" fieldPosition="0">
        <references count="1">
          <reference field="5" count="7">
            <x v="0"/>
            <x v="2"/>
            <x v="3"/>
            <x v="4"/>
            <x v="5"/>
            <x v="6"/>
            <x v="7"/>
          </reference>
        </references>
      </pivotArea>
    </format>
    <format dxfId="23">
      <pivotArea dataOnly="0" labelOnly="1" grandRow="1" outline="0" fieldPosition="0"/>
    </format>
    <format dxfId="22">
      <pivotArea dataOnly="0" labelOnly="1" fieldPosition="0">
        <references count="1">
          <reference field="4" count="0"/>
        </references>
      </pivotArea>
    </format>
    <format dxfId="21">
      <pivotArea dataOnly="0" labelOnly="1" grandCol="1" outline="0" fieldPosition="0"/>
    </format>
  </formats>
  <chartFormats count="3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11CA103-99A2-43CE-9C58-0F1711E8B38E}" name="TablaDinámica6" cacheId="17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chartFormat="3">
  <location ref="N48:O51" firstHeaderRow="1" firstDataRow="1" firstDataCol="1"/>
  <pivotFields count="7">
    <pivotField showAll="0"/>
    <pivotField showAll="0"/>
    <pivotField showAll="0"/>
    <pivotField showAll="0"/>
    <pivotField axis="axisRow" dataField="1" showAll="0">
      <items count="4">
        <item x="0"/>
        <item x="1"/>
        <item h="1" x="2"/>
        <item t="default"/>
      </items>
    </pivotField>
    <pivotField showAll="0"/>
    <pivotField showAll="0"/>
  </pivotFields>
  <rowFields count="1">
    <field x="4"/>
  </rowFields>
  <rowItems count="3">
    <i>
      <x/>
    </i>
    <i>
      <x v="1"/>
    </i>
    <i t="grand">
      <x/>
    </i>
  </rowItems>
  <colItems count="1">
    <i/>
  </colItems>
  <dataFields count="1">
    <dataField name="Cuenta de Estado" fld="4" subtotal="count" baseField="0" baseItem="0"/>
  </dataFields>
  <formats count="6">
    <format dxfId="36">
      <pivotArea type="all" dataOnly="0" outline="0" fieldPosition="0"/>
    </format>
    <format dxfId="35">
      <pivotArea outline="0" collapsedLevelsAreSubtotals="1" fieldPosition="0"/>
    </format>
    <format dxfId="34">
      <pivotArea field="4" type="button" dataOnly="0" labelOnly="1" outline="0" axis="axisRow" fieldPosition="0"/>
    </format>
    <format dxfId="33">
      <pivotArea dataOnly="0" labelOnly="1" fieldPosition="0">
        <references count="1">
          <reference field="4" count="0"/>
        </references>
      </pivotArea>
    </format>
    <format dxfId="32">
      <pivotArea dataOnly="0" labelOnly="1" grandRow="1" outline="0" fieldPosition="0"/>
    </format>
    <format dxfId="31">
      <pivotArea dataOnly="0" labelOnly="1" outline="0" axis="axisValues" fieldPosition="0"/>
    </format>
  </format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D3B84AF-AC32-4907-9D1C-A91216953519}" name="Tabla2" displayName="Tabla2" ref="F4:M127" totalsRowShown="0" headerRowDxfId="14" dataDxfId="13">
  <autoFilter ref="F4:M127" xr:uid="{ED3B84AF-AC32-4907-9D1C-A91216953519}"/>
  <tableColumns count="8">
    <tableColumn id="1" xr3:uid="{F95BF30C-1313-4544-8790-9DBDFC156A27}" name="N°" dataDxfId="12"/>
    <tableColumn id="2" xr3:uid="{D10C441D-A591-4BF4-9FB8-3BE5EA2236E4}" name="Principales Acuerdos" dataDxfId="11"/>
    <tableColumn id="3" xr3:uid="{6C41C8E6-345C-4D24-BE54-0ECD3D5EADB8}" name="Responsable" dataDxfId="10"/>
    <tableColumn id="4" xr3:uid="{7326DCCC-7412-4EAE-AA22-DABFCAFBEB02}" name="% Avance" dataDxfId="9" dataCellStyle="Porcentaje"/>
    <tableColumn id="5" xr3:uid="{9C9A1CDD-E16A-4EB8-801C-5A9F69B107A7}" name="Estado" dataDxfId="8"/>
    <tableColumn id="6" xr3:uid="{CCDFF422-D274-4E25-A9EF-DCCDBC24D09F}" name="N° comité" dataDxfId="7"/>
    <tableColumn id="7" xr3:uid="{D515E1B3-E379-4E87-998C-63BF3BF36D0F}" name="Fecha estimada de cierre " dataDxfId="6"/>
    <tableColumn id="8" xr3:uid="{1042CA66-CB10-4532-8D9D-3C20BD623250}" name="Observaciones (sobre todo si acciones no fueron eficaces)" dataDxfId="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52A3E01-24ED-6841-A95E-9655B8DF86A9}" name="Tabla1" displayName="Tabla1" ref="A2:B23" totalsRowShown="0" headerRowDxfId="4" headerRowBorderDxfId="3" tableBorderDxfId="2">
  <autoFilter ref="A2:B23" xr:uid="{F52A3E01-24ED-6841-A95E-9655B8DF86A9}"/>
  <tableColumns count="2">
    <tableColumn id="1" xr3:uid="{C6A1B0C4-4A2C-5A43-8F1F-516682523722}" name="Ámbito" dataDxfId="1"/>
    <tableColumn id="2" xr3:uid="{014BB799-0249-A74F-9054-AE7E9C4D571E}" name="SubÁmbito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350" row="8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3D75A65E-3257-483E-8604-35DD3C6E30B7}">
  <we:reference id="wa200001584" version="2.8.1.5" store="es-ES" storeType="OMEX"/>
  <we:alternateReferences>
    <we:reference id="wa200001584" version="2.8.1.5" store="WA200001584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</we:extLst>
</we:webextension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table" Target="../tables/table1.x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309E1-720B-4EEE-9780-9DA65101A27C}">
  <dimension ref="A1:P127"/>
  <sheetViews>
    <sheetView showGridLines="0" tabSelected="1" zoomScale="90" zoomScaleNormal="90" workbookViewId="0">
      <pane xSplit="5" ySplit="4" topLeftCell="F5" activePane="bottomRight" state="frozen"/>
      <selection pane="topRight" activeCell="F1" sqref="F1"/>
      <selection pane="bottomLeft" activeCell="A5" sqref="A5"/>
      <selection pane="bottomRight" sqref="A1:A2"/>
    </sheetView>
  </sheetViews>
  <sheetFormatPr baseColWidth="10" defaultColWidth="11.5" defaultRowHeight="15" x14ac:dyDescent="0.2"/>
  <cols>
    <col min="1" max="1" width="19" style="4" customWidth="1"/>
    <col min="2" max="2" width="19.6640625" style="4" customWidth="1"/>
    <col min="3" max="5" width="4.33203125" style="1" customWidth="1"/>
    <col min="6" max="6" width="5.6640625" style="1" bestFit="1" customWidth="1"/>
    <col min="7" max="7" width="85.83203125" style="3" customWidth="1"/>
    <col min="8" max="8" width="14.5" style="1" customWidth="1"/>
    <col min="9" max="9" width="11.83203125" style="1" customWidth="1"/>
    <col min="10" max="10" width="13.6640625" style="1" customWidth="1"/>
    <col min="11" max="11" width="6.83203125" style="4" customWidth="1"/>
    <col min="12" max="12" width="13.6640625" style="4" customWidth="1"/>
    <col min="13" max="13" width="22.83203125" style="4" customWidth="1"/>
    <col min="14" max="14" width="17.5" style="4" bestFit="1" customWidth="1"/>
    <col min="15" max="15" width="19.5" style="4" bestFit="1" customWidth="1"/>
    <col min="16" max="17" width="16.6640625" style="4" bestFit="1" customWidth="1"/>
    <col min="18" max="18" width="12.5" style="4" bestFit="1" customWidth="1"/>
    <col min="19" max="19" width="16.5" style="4" bestFit="1" customWidth="1"/>
    <col min="20" max="20" width="17.5" style="4" bestFit="1" customWidth="1"/>
    <col min="21" max="16384" width="11.5" style="4"/>
  </cols>
  <sheetData>
    <row r="1" spans="1:15" ht="18" customHeight="1" x14ac:dyDescent="0.2">
      <c r="A1" s="50"/>
      <c r="B1" s="52" t="s">
        <v>181</v>
      </c>
      <c r="C1" s="53"/>
      <c r="D1" s="53"/>
      <c r="E1" s="53"/>
      <c r="F1" s="53"/>
      <c r="G1" s="54"/>
      <c r="H1" s="49" t="s">
        <v>174</v>
      </c>
      <c r="I1" s="26" t="s">
        <v>182</v>
      </c>
    </row>
    <row r="2" spans="1:15" ht="18" customHeight="1" x14ac:dyDescent="0.2">
      <c r="A2" s="51"/>
      <c r="B2" s="55"/>
      <c r="C2" s="56"/>
      <c r="D2" s="56"/>
      <c r="E2" s="56"/>
      <c r="F2" s="56"/>
      <c r="G2" s="57"/>
      <c r="H2" s="49" t="s">
        <v>175</v>
      </c>
      <c r="I2" s="27" t="s">
        <v>176</v>
      </c>
    </row>
    <row r="4" spans="1:15" ht="29" customHeight="1" x14ac:dyDescent="0.2">
      <c r="A4" s="22" t="s">
        <v>170</v>
      </c>
      <c r="B4" s="23" t="s">
        <v>171</v>
      </c>
      <c r="C4" s="23" t="s">
        <v>165</v>
      </c>
      <c r="D4" s="23" t="s">
        <v>166</v>
      </c>
      <c r="E4" s="23" t="s">
        <v>167</v>
      </c>
      <c r="F4" s="24" t="s">
        <v>0</v>
      </c>
      <c r="G4" s="24" t="s">
        <v>1</v>
      </c>
      <c r="H4" s="24" t="s">
        <v>2</v>
      </c>
      <c r="I4" s="24" t="s">
        <v>3</v>
      </c>
      <c r="J4" s="24" t="s">
        <v>4</v>
      </c>
      <c r="K4" s="24" t="s">
        <v>5</v>
      </c>
      <c r="L4" s="24" t="s">
        <v>6</v>
      </c>
      <c r="M4" s="25" t="s">
        <v>180</v>
      </c>
    </row>
    <row r="5" spans="1:15" x14ac:dyDescent="0.2">
      <c r="A5" s="58" t="s">
        <v>151</v>
      </c>
      <c r="B5" s="48" t="s">
        <v>173</v>
      </c>
      <c r="C5" s="21">
        <v>1</v>
      </c>
      <c r="D5" s="21">
        <v>1</v>
      </c>
      <c r="E5" s="21">
        <v>1</v>
      </c>
      <c r="F5" s="34">
        <v>1</v>
      </c>
      <c r="G5" s="36" t="s">
        <v>7</v>
      </c>
      <c r="H5" s="34" t="s">
        <v>8</v>
      </c>
      <c r="I5" s="35">
        <v>1</v>
      </c>
      <c r="J5" s="34" t="s">
        <v>9</v>
      </c>
      <c r="K5" s="34">
        <v>3</v>
      </c>
      <c r="L5" s="34"/>
      <c r="M5" s="38"/>
      <c r="N5" s="28" t="s">
        <v>4</v>
      </c>
      <c r="O5" s="4" t="s">
        <v>12</v>
      </c>
    </row>
    <row r="6" spans="1:15" x14ac:dyDescent="0.2">
      <c r="A6" s="59"/>
      <c r="B6" s="48" t="s">
        <v>173</v>
      </c>
      <c r="C6" s="21"/>
      <c r="D6" s="21">
        <v>1</v>
      </c>
      <c r="E6" s="21"/>
      <c r="F6" s="34">
        <v>2</v>
      </c>
      <c r="G6" s="36" t="s">
        <v>10</v>
      </c>
      <c r="H6" s="34" t="s">
        <v>11</v>
      </c>
      <c r="I6" s="35">
        <v>1</v>
      </c>
      <c r="J6" s="34" t="s">
        <v>9</v>
      </c>
      <c r="K6" s="34">
        <v>3</v>
      </c>
      <c r="L6" s="34"/>
      <c r="M6" s="38"/>
      <c r="N6" s="28" t="s">
        <v>5</v>
      </c>
      <c r="O6" s="4" t="s">
        <v>15</v>
      </c>
    </row>
    <row r="7" spans="1:15" x14ac:dyDescent="0.2">
      <c r="A7" s="59"/>
      <c r="B7" s="48" t="s">
        <v>173</v>
      </c>
      <c r="C7" s="21"/>
      <c r="D7" s="21">
        <v>1</v>
      </c>
      <c r="E7" s="21"/>
      <c r="F7" s="34">
        <v>3</v>
      </c>
      <c r="G7" s="36" t="s">
        <v>13</v>
      </c>
      <c r="H7" s="34" t="s">
        <v>14</v>
      </c>
      <c r="I7" s="35">
        <v>1</v>
      </c>
      <c r="J7" s="34" t="s">
        <v>9</v>
      </c>
      <c r="K7" s="34">
        <v>3</v>
      </c>
      <c r="L7" s="34"/>
      <c r="M7" s="38"/>
    </row>
    <row r="8" spans="1:15" x14ac:dyDescent="0.2">
      <c r="A8" s="59"/>
      <c r="B8" s="48" t="s">
        <v>173</v>
      </c>
      <c r="C8" s="21"/>
      <c r="D8" s="21">
        <v>1</v>
      </c>
      <c r="E8" s="21"/>
      <c r="F8" s="34">
        <v>4</v>
      </c>
      <c r="G8" s="36" t="s">
        <v>16</v>
      </c>
      <c r="H8" s="34" t="s">
        <v>14</v>
      </c>
      <c r="I8" s="34">
        <v>0.7</v>
      </c>
      <c r="J8" s="34" t="s">
        <v>12</v>
      </c>
      <c r="K8" s="34">
        <v>3</v>
      </c>
      <c r="L8" s="34"/>
      <c r="M8" s="38"/>
      <c r="N8" s="28" t="s">
        <v>19</v>
      </c>
      <c r="O8" s="4" t="s">
        <v>20</v>
      </c>
    </row>
    <row r="9" spans="1:15" x14ac:dyDescent="0.2">
      <c r="A9" s="59"/>
      <c r="B9" s="48" t="s">
        <v>173</v>
      </c>
      <c r="C9" s="21"/>
      <c r="D9" s="21">
        <v>1</v>
      </c>
      <c r="E9" s="21"/>
      <c r="F9" s="34">
        <v>5</v>
      </c>
      <c r="G9" s="36" t="s">
        <v>17</v>
      </c>
      <c r="H9" s="34" t="s">
        <v>18</v>
      </c>
      <c r="I9" s="35">
        <v>1</v>
      </c>
      <c r="J9" s="34" t="s">
        <v>9</v>
      </c>
      <c r="K9" s="34">
        <v>3</v>
      </c>
      <c r="L9" s="34"/>
      <c r="M9" s="38"/>
      <c r="N9" s="2" t="s">
        <v>23</v>
      </c>
      <c r="O9" s="4">
        <v>1</v>
      </c>
    </row>
    <row r="10" spans="1:15" x14ac:dyDescent="0.2">
      <c r="A10" s="59"/>
      <c r="B10" s="48" t="s">
        <v>173</v>
      </c>
      <c r="C10" s="21">
        <v>1</v>
      </c>
      <c r="D10" s="21">
        <v>1</v>
      </c>
      <c r="E10" s="21">
        <v>1</v>
      </c>
      <c r="F10" s="34">
        <v>6</v>
      </c>
      <c r="G10" s="36" t="s">
        <v>21</v>
      </c>
      <c r="H10" s="34" t="s">
        <v>22</v>
      </c>
      <c r="I10" s="35">
        <v>1</v>
      </c>
      <c r="J10" s="34" t="s">
        <v>9</v>
      </c>
      <c r="K10" s="34">
        <v>3</v>
      </c>
      <c r="L10" s="34"/>
      <c r="M10" s="38"/>
      <c r="N10" s="2" t="s">
        <v>24</v>
      </c>
      <c r="O10" s="4">
        <v>3</v>
      </c>
    </row>
    <row r="11" spans="1:15" x14ac:dyDescent="0.2">
      <c r="A11" s="59"/>
      <c r="B11" s="48" t="s">
        <v>173</v>
      </c>
      <c r="C11" s="21">
        <v>1</v>
      </c>
      <c r="D11" s="21">
        <v>1</v>
      </c>
      <c r="E11" s="21">
        <v>1</v>
      </c>
      <c r="F11" s="34">
        <v>7</v>
      </c>
      <c r="G11" s="36" t="s">
        <v>164</v>
      </c>
      <c r="H11" s="34" t="s">
        <v>22</v>
      </c>
      <c r="I11" s="35">
        <v>1</v>
      </c>
      <c r="J11" s="34" t="s">
        <v>9</v>
      </c>
      <c r="K11" s="34">
        <v>3</v>
      </c>
      <c r="L11" s="34"/>
      <c r="M11" s="38"/>
      <c r="N11" s="2" t="s">
        <v>18</v>
      </c>
      <c r="O11" s="4">
        <v>1</v>
      </c>
    </row>
    <row r="12" spans="1:15" x14ac:dyDescent="0.2">
      <c r="A12" s="59"/>
      <c r="B12" s="48" t="s">
        <v>173</v>
      </c>
      <c r="C12" s="21">
        <v>1</v>
      </c>
      <c r="D12" s="21">
        <v>1</v>
      </c>
      <c r="E12" s="21">
        <v>1</v>
      </c>
      <c r="F12" s="34">
        <v>8</v>
      </c>
      <c r="G12" s="36" t="s">
        <v>25</v>
      </c>
      <c r="H12" s="34" t="s">
        <v>23</v>
      </c>
      <c r="I12" s="35">
        <v>1</v>
      </c>
      <c r="J12" s="34" t="s">
        <v>9</v>
      </c>
      <c r="K12" s="34">
        <v>3</v>
      </c>
      <c r="L12" s="34"/>
      <c r="M12" s="38"/>
      <c r="N12" s="2" t="s">
        <v>27</v>
      </c>
      <c r="O12" s="4">
        <v>1</v>
      </c>
    </row>
    <row r="13" spans="1:15" x14ac:dyDescent="0.2">
      <c r="A13" s="59"/>
      <c r="B13" s="48" t="s">
        <v>173</v>
      </c>
      <c r="C13" s="21"/>
      <c r="D13" s="21">
        <v>1</v>
      </c>
      <c r="E13" s="21">
        <v>1</v>
      </c>
      <c r="F13" s="34">
        <v>9</v>
      </c>
      <c r="G13" s="36" t="s">
        <v>26</v>
      </c>
      <c r="H13" s="34" t="s">
        <v>22</v>
      </c>
      <c r="I13" s="35">
        <v>1</v>
      </c>
      <c r="J13" s="34" t="s">
        <v>9</v>
      </c>
      <c r="K13" s="34">
        <v>3</v>
      </c>
      <c r="L13" s="34"/>
      <c r="M13" s="38"/>
      <c r="N13" s="2" t="s">
        <v>30</v>
      </c>
      <c r="O13" s="4">
        <v>1</v>
      </c>
    </row>
    <row r="14" spans="1:15" ht="30" x14ac:dyDescent="0.2">
      <c r="A14" s="59"/>
      <c r="B14" s="48" t="s">
        <v>173</v>
      </c>
      <c r="C14" s="21"/>
      <c r="D14" s="21">
        <v>1</v>
      </c>
      <c r="E14" s="21">
        <v>1</v>
      </c>
      <c r="F14" s="34">
        <v>10</v>
      </c>
      <c r="G14" s="36" t="s">
        <v>28</v>
      </c>
      <c r="H14" s="34" t="s">
        <v>29</v>
      </c>
      <c r="I14" s="35">
        <v>1</v>
      </c>
      <c r="J14" s="34" t="s">
        <v>9</v>
      </c>
      <c r="K14" s="34">
        <v>3</v>
      </c>
      <c r="L14" s="34"/>
      <c r="M14" s="38"/>
      <c r="N14" s="2" t="s">
        <v>8</v>
      </c>
      <c r="O14" s="4">
        <v>1</v>
      </c>
    </row>
    <row r="15" spans="1:15" x14ac:dyDescent="0.2">
      <c r="A15" s="59"/>
      <c r="B15" s="48" t="s">
        <v>173</v>
      </c>
      <c r="C15" s="21">
        <v>1</v>
      </c>
      <c r="D15" s="21">
        <v>1</v>
      </c>
      <c r="E15" s="21">
        <v>1</v>
      </c>
      <c r="F15" s="34">
        <v>11</v>
      </c>
      <c r="G15" s="36" t="s">
        <v>31</v>
      </c>
      <c r="H15" s="34" t="s">
        <v>22</v>
      </c>
      <c r="I15" s="35">
        <v>1</v>
      </c>
      <c r="J15" s="34" t="s">
        <v>9</v>
      </c>
      <c r="K15" s="34">
        <v>3</v>
      </c>
      <c r="L15" s="34"/>
      <c r="M15" s="38"/>
      <c r="N15" s="2" t="s">
        <v>14</v>
      </c>
      <c r="O15" s="4">
        <v>1</v>
      </c>
    </row>
    <row r="16" spans="1:15" x14ac:dyDescent="0.2">
      <c r="A16" s="59"/>
      <c r="B16" s="48" t="s">
        <v>173</v>
      </c>
      <c r="C16" s="21"/>
      <c r="D16" s="21">
        <v>1</v>
      </c>
      <c r="E16" s="21"/>
      <c r="F16" s="34">
        <v>12</v>
      </c>
      <c r="G16" s="36" t="s">
        <v>32</v>
      </c>
      <c r="H16" s="34" t="s">
        <v>23</v>
      </c>
      <c r="I16" s="35">
        <v>1</v>
      </c>
      <c r="J16" s="34" t="s">
        <v>9</v>
      </c>
      <c r="K16" s="34">
        <v>3</v>
      </c>
      <c r="L16" s="34"/>
      <c r="M16" s="38"/>
      <c r="N16" s="2" t="s">
        <v>34</v>
      </c>
      <c r="O16" s="4">
        <v>2</v>
      </c>
    </row>
    <row r="17" spans="1:15" x14ac:dyDescent="0.2">
      <c r="A17" s="59"/>
      <c r="B17" s="48" t="s">
        <v>173</v>
      </c>
      <c r="C17" s="21"/>
      <c r="D17" s="21">
        <v>1</v>
      </c>
      <c r="E17" s="21"/>
      <c r="F17" s="34">
        <v>13</v>
      </c>
      <c r="G17" s="36" t="s">
        <v>33</v>
      </c>
      <c r="H17" s="34" t="s">
        <v>22</v>
      </c>
      <c r="I17" s="35">
        <v>1</v>
      </c>
      <c r="J17" s="34" t="s">
        <v>9</v>
      </c>
      <c r="K17" s="34">
        <v>3</v>
      </c>
      <c r="L17" s="34"/>
      <c r="M17" s="38"/>
      <c r="N17" s="2" t="s">
        <v>36</v>
      </c>
      <c r="O17" s="4">
        <v>11</v>
      </c>
    </row>
    <row r="18" spans="1:15" x14ac:dyDescent="0.2">
      <c r="A18" s="59"/>
      <c r="B18" s="48" t="s">
        <v>173</v>
      </c>
      <c r="C18" s="21">
        <v>1</v>
      </c>
      <c r="D18" s="21">
        <v>1</v>
      </c>
      <c r="E18" s="21">
        <v>1</v>
      </c>
      <c r="F18" s="34">
        <v>14</v>
      </c>
      <c r="G18" s="36" t="s">
        <v>35</v>
      </c>
      <c r="H18" s="34" t="s">
        <v>30</v>
      </c>
      <c r="I18" s="35">
        <v>1</v>
      </c>
      <c r="J18" s="34" t="s">
        <v>9</v>
      </c>
      <c r="K18" s="34">
        <v>3</v>
      </c>
      <c r="L18" s="34"/>
      <c r="M18" s="38"/>
    </row>
    <row r="19" spans="1:15" x14ac:dyDescent="0.2">
      <c r="A19" s="59"/>
      <c r="B19" s="48" t="s">
        <v>173</v>
      </c>
      <c r="C19" s="21">
        <v>1</v>
      </c>
      <c r="D19" s="21">
        <v>1</v>
      </c>
      <c r="E19" s="21">
        <v>1</v>
      </c>
      <c r="F19" s="34">
        <v>15</v>
      </c>
      <c r="G19" s="36" t="s">
        <v>37</v>
      </c>
      <c r="H19" s="34" t="s">
        <v>30</v>
      </c>
      <c r="I19" s="35">
        <v>1</v>
      </c>
      <c r="J19" s="34" t="s">
        <v>9</v>
      </c>
      <c r="K19" s="34">
        <v>3</v>
      </c>
      <c r="L19" s="34"/>
      <c r="M19" s="38"/>
    </row>
    <row r="20" spans="1:15" ht="30" x14ac:dyDescent="0.2">
      <c r="A20" s="59"/>
      <c r="B20" s="48" t="s">
        <v>173</v>
      </c>
      <c r="C20" s="21">
        <v>1</v>
      </c>
      <c r="D20" s="21">
        <v>1</v>
      </c>
      <c r="E20" s="21">
        <v>1</v>
      </c>
      <c r="F20" s="34">
        <v>16</v>
      </c>
      <c r="G20" s="36" t="s">
        <v>177</v>
      </c>
      <c r="H20" s="34" t="s">
        <v>30</v>
      </c>
      <c r="I20" s="35">
        <v>1</v>
      </c>
      <c r="J20" s="34" t="s">
        <v>9</v>
      </c>
      <c r="K20" s="34">
        <v>3</v>
      </c>
      <c r="L20" s="34"/>
      <c r="M20" s="38"/>
    </row>
    <row r="21" spans="1:15" x14ac:dyDescent="0.2">
      <c r="A21" s="59"/>
      <c r="B21" s="48" t="s">
        <v>173</v>
      </c>
      <c r="C21" s="21"/>
      <c r="D21" s="21"/>
      <c r="E21" s="21">
        <v>1</v>
      </c>
      <c r="F21" s="34">
        <v>17</v>
      </c>
      <c r="G21" s="36" t="s">
        <v>38</v>
      </c>
      <c r="H21" s="34" t="s">
        <v>30</v>
      </c>
      <c r="I21" s="35">
        <v>1</v>
      </c>
      <c r="J21" s="34" t="s">
        <v>9</v>
      </c>
      <c r="K21" s="34">
        <v>3</v>
      </c>
      <c r="L21" s="34"/>
      <c r="M21" s="38"/>
    </row>
    <row r="22" spans="1:15" x14ac:dyDescent="0.2">
      <c r="A22" s="59"/>
      <c r="B22" s="48" t="s">
        <v>173</v>
      </c>
      <c r="C22" s="21"/>
      <c r="D22" s="21"/>
      <c r="E22" s="21">
        <v>1</v>
      </c>
      <c r="F22" s="34">
        <v>18</v>
      </c>
      <c r="G22" s="36" t="s">
        <v>39</v>
      </c>
      <c r="H22" s="34" t="s">
        <v>30</v>
      </c>
      <c r="I22" s="35">
        <v>1</v>
      </c>
      <c r="J22" s="34" t="s">
        <v>9</v>
      </c>
      <c r="K22" s="34">
        <v>3</v>
      </c>
      <c r="L22" s="34"/>
      <c r="M22" s="38"/>
    </row>
    <row r="23" spans="1:15" x14ac:dyDescent="0.2">
      <c r="A23" s="59"/>
      <c r="B23" s="48" t="s">
        <v>173</v>
      </c>
      <c r="C23" s="21"/>
      <c r="D23" s="21">
        <v>1</v>
      </c>
      <c r="E23" s="21"/>
      <c r="F23" s="34">
        <v>19</v>
      </c>
      <c r="G23" s="36" t="s">
        <v>40</v>
      </c>
      <c r="H23" s="34" t="s">
        <v>14</v>
      </c>
      <c r="I23" s="35">
        <v>1</v>
      </c>
      <c r="J23" s="34" t="s">
        <v>9</v>
      </c>
      <c r="K23" s="34">
        <v>4</v>
      </c>
      <c r="L23" s="34"/>
      <c r="M23" s="38"/>
    </row>
    <row r="24" spans="1:15" x14ac:dyDescent="0.2">
      <c r="A24" s="59"/>
      <c r="B24" s="48" t="s">
        <v>173</v>
      </c>
      <c r="C24" s="21"/>
      <c r="D24" s="21">
        <v>1</v>
      </c>
      <c r="E24" s="21"/>
      <c r="F24" s="34">
        <v>20</v>
      </c>
      <c r="G24" s="36" t="s">
        <v>41</v>
      </c>
      <c r="H24" s="34" t="s">
        <v>14</v>
      </c>
      <c r="I24" s="35">
        <v>1</v>
      </c>
      <c r="J24" s="34" t="s">
        <v>9</v>
      </c>
      <c r="K24" s="34">
        <v>4</v>
      </c>
      <c r="L24" s="34"/>
      <c r="M24" s="38"/>
    </row>
    <row r="25" spans="1:15" x14ac:dyDescent="0.2">
      <c r="A25" s="59"/>
      <c r="B25" s="48" t="s">
        <v>173</v>
      </c>
      <c r="C25" s="21"/>
      <c r="D25" s="21"/>
      <c r="E25" s="21">
        <v>1</v>
      </c>
      <c r="F25" s="34">
        <v>21</v>
      </c>
      <c r="G25" s="36" t="s">
        <v>42</v>
      </c>
      <c r="H25" s="34" t="s">
        <v>43</v>
      </c>
      <c r="I25" s="35">
        <v>1</v>
      </c>
      <c r="J25" s="34" t="s">
        <v>9</v>
      </c>
      <c r="K25" s="34">
        <v>4</v>
      </c>
      <c r="L25" s="34"/>
      <c r="M25" s="38"/>
    </row>
    <row r="26" spans="1:15" x14ac:dyDescent="0.2">
      <c r="A26" s="59"/>
      <c r="B26" s="48" t="s">
        <v>173</v>
      </c>
      <c r="C26" s="21">
        <v>1</v>
      </c>
      <c r="D26" s="21">
        <v>1</v>
      </c>
      <c r="E26" s="21">
        <v>1</v>
      </c>
      <c r="F26" s="34">
        <v>22</v>
      </c>
      <c r="G26" s="36" t="s">
        <v>44</v>
      </c>
      <c r="H26" s="34" t="s">
        <v>22</v>
      </c>
      <c r="I26" s="35">
        <v>1</v>
      </c>
      <c r="J26" s="34" t="s">
        <v>9</v>
      </c>
      <c r="K26" s="34">
        <v>4</v>
      </c>
      <c r="L26" s="34"/>
      <c r="M26" s="38"/>
    </row>
    <row r="27" spans="1:15" x14ac:dyDescent="0.2">
      <c r="A27" s="59"/>
      <c r="B27" s="48" t="s">
        <v>173</v>
      </c>
      <c r="C27" s="21"/>
      <c r="D27" s="21">
        <v>1</v>
      </c>
      <c r="E27" s="21">
        <v>1</v>
      </c>
      <c r="F27" s="34">
        <v>23</v>
      </c>
      <c r="G27" s="36" t="s">
        <v>45</v>
      </c>
      <c r="H27" s="34" t="s">
        <v>46</v>
      </c>
      <c r="I27" s="35">
        <v>1</v>
      </c>
      <c r="J27" s="34" t="s">
        <v>9</v>
      </c>
      <c r="K27" s="34">
        <v>4</v>
      </c>
      <c r="L27" s="34"/>
      <c r="M27" s="38"/>
    </row>
    <row r="28" spans="1:15" x14ac:dyDescent="0.2">
      <c r="A28" s="59"/>
      <c r="B28" s="48" t="s">
        <v>173</v>
      </c>
      <c r="C28" s="21"/>
      <c r="D28" s="21"/>
      <c r="E28" s="21">
        <v>1</v>
      </c>
      <c r="F28" s="34">
        <v>24</v>
      </c>
      <c r="G28" s="36" t="s">
        <v>47</v>
      </c>
      <c r="H28" s="34" t="s">
        <v>11</v>
      </c>
      <c r="I28" s="35">
        <v>1</v>
      </c>
      <c r="J28" s="34" t="s">
        <v>9</v>
      </c>
      <c r="K28" s="34">
        <v>4</v>
      </c>
      <c r="L28" s="34"/>
      <c r="M28" s="38"/>
    </row>
    <row r="29" spans="1:15" x14ac:dyDescent="0.2">
      <c r="A29" s="59"/>
      <c r="B29" s="48" t="s">
        <v>173</v>
      </c>
      <c r="C29" s="21">
        <v>1</v>
      </c>
      <c r="D29" s="21">
        <v>1</v>
      </c>
      <c r="E29" s="21">
        <v>1</v>
      </c>
      <c r="F29" s="34">
        <v>25</v>
      </c>
      <c r="G29" s="36" t="s">
        <v>48</v>
      </c>
      <c r="H29" s="34" t="s">
        <v>46</v>
      </c>
      <c r="I29" s="35">
        <v>1</v>
      </c>
      <c r="J29" s="34" t="s">
        <v>9</v>
      </c>
      <c r="K29" s="34">
        <v>4</v>
      </c>
      <c r="L29" s="34"/>
      <c r="M29" s="38"/>
    </row>
    <row r="30" spans="1:15" x14ac:dyDescent="0.2">
      <c r="A30" s="59"/>
      <c r="B30" s="48" t="s">
        <v>173</v>
      </c>
      <c r="C30" s="21">
        <v>1</v>
      </c>
      <c r="D30" s="21">
        <v>1</v>
      </c>
      <c r="E30" s="21">
        <v>1</v>
      </c>
      <c r="F30" s="34">
        <v>26</v>
      </c>
      <c r="G30" s="36" t="s">
        <v>49</v>
      </c>
      <c r="H30" s="34" t="s">
        <v>24</v>
      </c>
      <c r="I30" s="35">
        <v>1</v>
      </c>
      <c r="J30" s="34" t="s">
        <v>9</v>
      </c>
      <c r="K30" s="34">
        <v>4</v>
      </c>
      <c r="L30" s="34"/>
      <c r="M30" s="38"/>
    </row>
    <row r="31" spans="1:15" x14ac:dyDescent="0.2">
      <c r="A31" s="59"/>
      <c r="B31" s="48" t="s">
        <v>173</v>
      </c>
      <c r="C31" s="21"/>
      <c r="D31" s="21">
        <v>1</v>
      </c>
      <c r="E31" s="21"/>
      <c r="F31" s="34">
        <v>28</v>
      </c>
      <c r="G31" s="36" t="s">
        <v>51</v>
      </c>
      <c r="H31" s="34" t="s">
        <v>52</v>
      </c>
      <c r="I31" s="35">
        <v>1</v>
      </c>
      <c r="J31" s="34" t="s">
        <v>9</v>
      </c>
      <c r="K31" s="34">
        <v>4</v>
      </c>
      <c r="L31" s="34"/>
      <c r="M31" s="38"/>
    </row>
    <row r="32" spans="1:15" ht="30" x14ac:dyDescent="0.2">
      <c r="A32" s="59"/>
      <c r="B32" s="48" t="s">
        <v>173</v>
      </c>
      <c r="C32" s="21">
        <v>1</v>
      </c>
      <c r="D32" s="21">
        <v>1</v>
      </c>
      <c r="E32" s="21">
        <v>1</v>
      </c>
      <c r="F32" s="34">
        <v>29</v>
      </c>
      <c r="G32" s="36" t="s">
        <v>53</v>
      </c>
      <c r="H32" s="34" t="s">
        <v>30</v>
      </c>
      <c r="I32" s="35">
        <v>1</v>
      </c>
      <c r="J32" s="34" t="s">
        <v>9</v>
      </c>
      <c r="K32" s="34">
        <v>5</v>
      </c>
      <c r="L32" s="34"/>
      <c r="M32" s="38"/>
    </row>
    <row r="33" spans="1:15" x14ac:dyDescent="0.2">
      <c r="A33" s="59"/>
      <c r="B33" s="48" t="s">
        <v>173</v>
      </c>
      <c r="C33" s="21">
        <v>1</v>
      </c>
      <c r="D33" s="21">
        <v>1</v>
      </c>
      <c r="E33" s="21">
        <v>1</v>
      </c>
      <c r="F33" s="34">
        <v>30</v>
      </c>
      <c r="G33" s="36" t="s">
        <v>168</v>
      </c>
      <c r="H33" s="34" t="s">
        <v>8</v>
      </c>
      <c r="I33" s="35">
        <v>1</v>
      </c>
      <c r="J33" s="34" t="s">
        <v>12</v>
      </c>
      <c r="K33" s="34">
        <v>5</v>
      </c>
      <c r="L33" s="34"/>
      <c r="M33" s="38"/>
    </row>
    <row r="34" spans="1:15" x14ac:dyDescent="0.2">
      <c r="A34" s="59"/>
      <c r="B34" s="48" t="s">
        <v>173</v>
      </c>
      <c r="C34" s="21"/>
      <c r="D34" s="21"/>
      <c r="E34" s="21">
        <v>1</v>
      </c>
      <c r="F34" s="34">
        <v>31</v>
      </c>
      <c r="G34" s="36" t="s">
        <v>54</v>
      </c>
      <c r="H34" s="34" t="s">
        <v>55</v>
      </c>
      <c r="I34" s="35">
        <v>1</v>
      </c>
      <c r="J34" s="34" t="s">
        <v>9</v>
      </c>
      <c r="K34" s="34">
        <v>5</v>
      </c>
      <c r="L34" s="34"/>
      <c r="M34" s="38"/>
    </row>
    <row r="35" spans="1:15" ht="30" x14ac:dyDescent="0.2">
      <c r="A35" s="59"/>
      <c r="B35" s="48" t="s">
        <v>173</v>
      </c>
      <c r="C35" s="21"/>
      <c r="D35" s="21"/>
      <c r="E35" s="21"/>
      <c r="F35" s="34">
        <v>32</v>
      </c>
      <c r="G35" s="36" t="s">
        <v>56</v>
      </c>
      <c r="H35" s="34" t="s">
        <v>46</v>
      </c>
      <c r="I35" s="35">
        <v>1</v>
      </c>
      <c r="J35" s="34" t="s">
        <v>9</v>
      </c>
      <c r="K35" s="34">
        <v>5</v>
      </c>
      <c r="L35" s="34"/>
      <c r="M35" s="38"/>
    </row>
    <row r="36" spans="1:15" ht="30" x14ac:dyDescent="0.2">
      <c r="A36" s="59"/>
      <c r="B36" s="48" t="s">
        <v>173</v>
      </c>
      <c r="C36" s="21"/>
      <c r="D36" s="21"/>
      <c r="E36" s="21"/>
      <c r="F36" s="34">
        <v>33</v>
      </c>
      <c r="G36" s="36" t="s">
        <v>57</v>
      </c>
      <c r="H36" s="34" t="s">
        <v>24</v>
      </c>
      <c r="I36" s="35">
        <v>1</v>
      </c>
      <c r="J36" s="34" t="s">
        <v>9</v>
      </c>
      <c r="K36" s="34">
        <v>5</v>
      </c>
      <c r="L36" s="37">
        <v>45747</v>
      </c>
      <c r="M36" s="38" t="s">
        <v>169</v>
      </c>
    </row>
    <row r="37" spans="1:15" x14ac:dyDescent="0.2">
      <c r="A37" s="59"/>
      <c r="B37" s="48" t="s">
        <v>173</v>
      </c>
      <c r="C37" s="21"/>
      <c r="D37" s="21"/>
      <c r="E37" s="21">
        <v>1</v>
      </c>
      <c r="F37" s="34">
        <v>34</v>
      </c>
      <c r="G37" s="36" t="s">
        <v>58</v>
      </c>
      <c r="H37" s="34" t="s">
        <v>30</v>
      </c>
      <c r="I37" s="35">
        <v>1</v>
      </c>
      <c r="J37" s="34" t="s">
        <v>9</v>
      </c>
      <c r="K37" s="34">
        <v>5</v>
      </c>
      <c r="L37" s="34"/>
      <c r="M37" s="38"/>
    </row>
    <row r="38" spans="1:15" x14ac:dyDescent="0.2">
      <c r="A38" s="59"/>
      <c r="B38" s="48" t="s">
        <v>173</v>
      </c>
      <c r="C38" s="21"/>
      <c r="D38" s="21"/>
      <c r="E38" s="21">
        <v>1</v>
      </c>
      <c r="F38" s="34">
        <v>35</v>
      </c>
      <c r="G38" s="36" t="s">
        <v>59</v>
      </c>
      <c r="H38" s="34" t="s">
        <v>24</v>
      </c>
      <c r="I38" s="35">
        <v>1</v>
      </c>
      <c r="J38" s="34" t="s">
        <v>9</v>
      </c>
      <c r="K38" s="34">
        <v>3</v>
      </c>
      <c r="L38" s="34"/>
      <c r="M38" s="38"/>
    </row>
    <row r="39" spans="1:15" x14ac:dyDescent="0.2">
      <c r="A39" s="59"/>
      <c r="B39" s="48" t="s">
        <v>173</v>
      </c>
      <c r="C39" s="21"/>
      <c r="D39" s="21"/>
      <c r="E39" s="21">
        <v>1</v>
      </c>
      <c r="F39" s="34">
        <v>36</v>
      </c>
      <c r="G39" s="36" t="s">
        <v>60</v>
      </c>
      <c r="H39" s="34" t="s">
        <v>61</v>
      </c>
      <c r="I39" s="35">
        <v>1</v>
      </c>
      <c r="J39" s="34" t="s">
        <v>9</v>
      </c>
      <c r="K39" s="34">
        <v>6</v>
      </c>
      <c r="L39" s="34"/>
      <c r="M39" s="38"/>
    </row>
    <row r="40" spans="1:15" x14ac:dyDescent="0.2">
      <c r="A40" s="59"/>
      <c r="B40" s="48" t="s">
        <v>173</v>
      </c>
      <c r="C40" s="21"/>
      <c r="D40" s="21"/>
      <c r="E40" s="21">
        <v>1</v>
      </c>
      <c r="F40" s="34">
        <v>37</v>
      </c>
      <c r="G40" s="36" t="s">
        <v>62</v>
      </c>
      <c r="H40" s="34" t="s">
        <v>27</v>
      </c>
      <c r="I40" s="35">
        <v>1</v>
      </c>
      <c r="J40" s="34" t="s">
        <v>9</v>
      </c>
      <c r="K40" s="34">
        <v>6</v>
      </c>
      <c r="L40" s="34"/>
      <c r="M40" s="38"/>
    </row>
    <row r="41" spans="1:15" x14ac:dyDescent="0.2">
      <c r="A41" s="59"/>
      <c r="B41" s="48" t="s">
        <v>173</v>
      </c>
      <c r="C41" s="21"/>
      <c r="D41" s="21">
        <v>1</v>
      </c>
      <c r="E41" s="21"/>
      <c r="F41" s="34">
        <v>38</v>
      </c>
      <c r="G41" s="36" t="s">
        <v>63</v>
      </c>
      <c r="H41" s="34" t="s">
        <v>64</v>
      </c>
      <c r="I41" s="35">
        <v>1</v>
      </c>
      <c r="J41" s="34" t="s">
        <v>9</v>
      </c>
      <c r="K41" s="34">
        <v>6</v>
      </c>
      <c r="L41" s="34"/>
      <c r="M41" s="38"/>
    </row>
    <row r="42" spans="1:15" x14ac:dyDescent="0.2">
      <c r="A42" s="59"/>
      <c r="B42" s="48" t="s">
        <v>173</v>
      </c>
      <c r="C42" s="21"/>
      <c r="D42" s="21"/>
      <c r="E42" s="21">
        <v>1</v>
      </c>
      <c r="F42" s="34">
        <v>39</v>
      </c>
      <c r="G42" s="36" t="s">
        <v>65</v>
      </c>
      <c r="H42" s="34" t="s">
        <v>34</v>
      </c>
      <c r="I42" s="35">
        <v>0.5</v>
      </c>
      <c r="J42" s="34" t="s">
        <v>12</v>
      </c>
      <c r="K42" s="34">
        <v>6</v>
      </c>
      <c r="L42" s="34"/>
      <c r="M42" s="38"/>
    </row>
    <row r="43" spans="1:15" x14ac:dyDescent="0.2">
      <c r="A43" s="59"/>
      <c r="B43" s="48" t="s">
        <v>173</v>
      </c>
      <c r="C43" s="21"/>
      <c r="D43" s="21">
        <v>1</v>
      </c>
      <c r="E43" s="21">
        <v>1</v>
      </c>
      <c r="F43" s="34">
        <v>40</v>
      </c>
      <c r="G43" s="36" t="s">
        <v>66</v>
      </c>
      <c r="H43" s="34" t="s">
        <v>34</v>
      </c>
      <c r="I43" s="35">
        <v>0</v>
      </c>
      <c r="J43" s="34" t="s">
        <v>12</v>
      </c>
      <c r="K43" s="34">
        <v>6</v>
      </c>
      <c r="L43" s="34"/>
      <c r="M43" s="38"/>
    </row>
    <row r="44" spans="1:15" x14ac:dyDescent="0.2">
      <c r="A44" s="59"/>
      <c r="B44" s="48" t="s">
        <v>173</v>
      </c>
      <c r="C44" s="21"/>
      <c r="D44" s="21"/>
      <c r="E44" s="21">
        <v>1</v>
      </c>
      <c r="F44" s="34">
        <v>41</v>
      </c>
      <c r="G44" s="36" t="s">
        <v>67</v>
      </c>
      <c r="H44" s="34" t="s">
        <v>24</v>
      </c>
      <c r="I44" s="35">
        <v>0</v>
      </c>
      <c r="J44" s="34" t="s">
        <v>12</v>
      </c>
      <c r="K44" s="34">
        <v>6</v>
      </c>
      <c r="L44" s="34"/>
      <c r="M44" s="38"/>
    </row>
    <row r="45" spans="1:15" x14ac:dyDescent="0.2">
      <c r="A45" s="59"/>
      <c r="B45" s="48" t="s">
        <v>173</v>
      </c>
      <c r="C45" s="21">
        <v>1</v>
      </c>
      <c r="D45" s="21"/>
      <c r="E45" s="21"/>
      <c r="F45" s="34">
        <v>42</v>
      </c>
      <c r="G45" s="36" t="s">
        <v>68</v>
      </c>
      <c r="H45" s="34" t="s">
        <v>30</v>
      </c>
      <c r="I45" s="35">
        <v>1</v>
      </c>
      <c r="J45" s="34" t="s">
        <v>9</v>
      </c>
      <c r="K45" s="34">
        <v>6</v>
      </c>
      <c r="L45" s="34"/>
      <c r="M45" s="38"/>
    </row>
    <row r="46" spans="1:15" x14ac:dyDescent="0.2">
      <c r="A46" s="59"/>
      <c r="B46" s="48" t="s">
        <v>173</v>
      </c>
      <c r="C46" s="21"/>
      <c r="D46" s="21"/>
      <c r="E46" s="21">
        <v>1</v>
      </c>
      <c r="F46" s="34">
        <v>43</v>
      </c>
      <c r="G46" s="36" t="s">
        <v>69</v>
      </c>
      <c r="H46" s="34" t="s">
        <v>8</v>
      </c>
      <c r="I46" s="35">
        <v>1</v>
      </c>
      <c r="J46" s="34" t="s">
        <v>9</v>
      </c>
      <c r="K46" s="34">
        <v>7</v>
      </c>
      <c r="L46" s="34"/>
      <c r="M46" s="38"/>
    </row>
    <row r="47" spans="1:15" x14ac:dyDescent="0.2">
      <c r="A47" s="59"/>
      <c r="B47" s="48" t="s">
        <v>173</v>
      </c>
      <c r="C47" s="21">
        <v>1</v>
      </c>
      <c r="D47" s="21">
        <v>1</v>
      </c>
      <c r="E47" s="21">
        <v>1</v>
      </c>
      <c r="F47" s="34">
        <v>44</v>
      </c>
      <c r="G47" s="36" t="s">
        <v>70</v>
      </c>
      <c r="H47" s="34" t="s">
        <v>22</v>
      </c>
      <c r="I47" s="35">
        <v>1</v>
      </c>
      <c r="J47" s="34" t="s">
        <v>9</v>
      </c>
      <c r="K47" s="34">
        <v>7</v>
      </c>
      <c r="L47" s="34"/>
      <c r="M47" s="38"/>
    </row>
    <row r="48" spans="1:15" x14ac:dyDescent="0.2">
      <c r="A48" s="59"/>
      <c r="B48" s="48" t="s">
        <v>173</v>
      </c>
      <c r="C48" s="21"/>
      <c r="D48" s="21"/>
      <c r="E48" s="21">
        <v>1</v>
      </c>
      <c r="F48" s="34">
        <v>45</v>
      </c>
      <c r="G48" s="36" t="s">
        <v>71</v>
      </c>
      <c r="H48" s="34" t="s">
        <v>72</v>
      </c>
      <c r="I48" s="35">
        <v>1</v>
      </c>
      <c r="J48" s="34" t="s">
        <v>9</v>
      </c>
      <c r="K48" s="34">
        <v>7</v>
      </c>
      <c r="L48" s="34"/>
      <c r="M48" s="38"/>
      <c r="N48" s="28" t="s">
        <v>19</v>
      </c>
      <c r="O48" s="4" t="s">
        <v>20</v>
      </c>
    </row>
    <row r="49" spans="1:16" x14ac:dyDescent="0.2">
      <c r="A49" s="59"/>
      <c r="B49" s="48" t="s">
        <v>173</v>
      </c>
      <c r="C49" s="21">
        <v>1</v>
      </c>
      <c r="D49" s="21">
        <v>1</v>
      </c>
      <c r="E49" s="21">
        <v>1</v>
      </c>
      <c r="F49" s="34">
        <v>46</v>
      </c>
      <c r="G49" s="36" t="s">
        <v>73</v>
      </c>
      <c r="H49" s="34" t="s">
        <v>8</v>
      </c>
      <c r="I49" s="35">
        <v>1</v>
      </c>
      <c r="J49" s="34" t="s">
        <v>9</v>
      </c>
      <c r="K49" s="34">
        <v>7</v>
      </c>
      <c r="L49" s="34"/>
      <c r="M49" s="38"/>
      <c r="N49" s="2" t="s">
        <v>9</v>
      </c>
      <c r="O49" s="4">
        <v>50</v>
      </c>
      <c r="P49" s="29">
        <f>+GETPIVOTDATA("Estado",$N$48,"Estado","Cerrado")/GETPIVOTDATA("Estado",$N$48)</f>
        <v>0.65789473684210531</v>
      </c>
    </row>
    <row r="50" spans="1:16" x14ac:dyDescent="0.2">
      <c r="A50" s="59"/>
      <c r="B50" s="48" t="s">
        <v>173</v>
      </c>
      <c r="C50" s="21"/>
      <c r="D50" s="21"/>
      <c r="E50" s="21">
        <v>1</v>
      </c>
      <c r="F50" s="34">
        <v>48</v>
      </c>
      <c r="G50" s="41" t="s">
        <v>76</v>
      </c>
      <c r="H50" s="34" t="s">
        <v>14</v>
      </c>
      <c r="I50" s="35">
        <v>1</v>
      </c>
      <c r="J50" s="34" t="s">
        <v>9</v>
      </c>
      <c r="K50" s="34">
        <v>7</v>
      </c>
      <c r="L50" s="34"/>
      <c r="M50" s="38"/>
      <c r="N50" s="2" t="s">
        <v>12</v>
      </c>
      <c r="O50" s="4">
        <v>26</v>
      </c>
      <c r="P50" s="29">
        <f>+GETPIVOTDATA("Estado",$N$48,"Estado","En Ejecución")/GETPIVOTDATA("Estado",$N$48)</f>
        <v>0.34210526315789475</v>
      </c>
    </row>
    <row r="51" spans="1:16" x14ac:dyDescent="0.2">
      <c r="A51" s="59"/>
      <c r="B51" s="48" t="s">
        <v>173</v>
      </c>
      <c r="C51" s="21"/>
      <c r="D51" s="21">
        <v>1</v>
      </c>
      <c r="E51" s="21"/>
      <c r="F51" s="34">
        <v>49</v>
      </c>
      <c r="G51" s="36" t="s">
        <v>77</v>
      </c>
      <c r="H51" s="34" t="s">
        <v>75</v>
      </c>
      <c r="I51" s="35">
        <v>1</v>
      </c>
      <c r="J51" s="34" t="s">
        <v>9</v>
      </c>
      <c r="K51" s="34">
        <v>7</v>
      </c>
      <c r="L51" s="34"/>
      <c r="M51" s="38"/>
      <c r="N51" s="2" t="s">
        <v>36</v>
      </c>
      <c r="O51" s="4">
        <v>76</v>
      </c>
    </row>
    <row r="52" spans="1:16" ht="30" x14ac:dyDescent="0.2">
      <c r="A52" s="59"/>
      <c r="B52" s="48" t="s">
        <v>173</v>
      </c>
      <c r="C52" s="21"/>
      <c r="D52" s="21">
        <v>1</v>
      </c>
      <c r="E52" s="21"/>
      <c r="F52" s="39">
        <v>50</v>
      </c>
      <c r="G52" s="36" t="s">
        <v>78</v>
      </c>
      <c r="H52" s="34" t="s">
        <v>79</v>
      </c>
      <c r="I52" s="35">
        <v>0</v>
      </c>
      <c r="J52" s="34" t="s">
        <v>12</v>
      </c>
      <c r="K52" s="34">
        <v>7</v>
      </c>
      <c r="L52" s="34"/>
      <c r="M52" s="38"/>
    </row>
    <row r="53" spans="1:16" x14ac:dyDescent="0.2">
      <c r="A53" s="59"/>
      <c r="B53" s="48" t="s">
        <v>173</v>
      </c>
      <c r="C53" s="21"/>
      <c r="D53" s="21">
        <v>1</v>
      </c>
      <c r="E53" s="21"/>
      <c r="F53" s="34">
        <v>51</v>
      </c>
      <c r="G53" s="36" t="s">
        <v>80</v>
      </c>
      <c r="H53" s="34" t="s">
        <v>75</v>
      </c>
      <c r="I53" s="35">
        <v>1</v>
      </c>
      <c r="J53" s="34" t="s">
        <v>9</v>
      </c>
      <c r="K53" s="34">
        <v>7</v>
      </c>
      <c r="L53" s="34"/>
      <c r="M53" s="38"/>
    </row>
    <row r="54" spans="1:16" x14ac:dyDescent="0.2">
      <c r="A54" s="59"/>
      <c r="B54" s="48" t="s">
        <v>173</v>
      </c>
      <c r="C54" s="21">
        <v>1</v>
      </c>
      <c r="D54" s="21">
        <v>1</v>
      </c>
      <c r="E54" s="21">
        <v>1</v>
      </c>
      <c r="F54" s="34">
        <v>52</v>
      </c>
      <c r="G54" s="36" t="s">
        <v>81</v>
      </c>
      <c r="H54" s="34" t="s">
        <v>22</v>
      </c>
      <c r="I54" s="35">
        <v>1</v>
      </c>
      <c r="J54" s="34" t="s">
        <v>9</v>
      </c>
      <c r="K54" s="34">
        <v>7</v>
      </c>
      <c r="L54" s="34"/>
      <c r="M54" s="38"/>
    </row>
    <row r="55" spans="1:16" x14ac:dyDescent="0.2">
      <c r="A55" s="59"/>
      <c r="B55" s="48" t="s">
        <v>173</v>
      </c>
      <c r="C55" s="21"/>
      <c r="D55" s="21"/>
      <c r="E55" s="21">
        <v>1</v>
      </c>
      <c r="F55" s="34">
        <v>53</v>
      </c>
      <c r="G55" s="36" t="s">
        <v>82</v>
      </c>
      <c r="H55" s="34" t="s">
        <v>14</v>
      </c>
      <c r="I55" s="35">
        <v>1</v>
      </c>
      <c r="J55" s="34" t="s">
        <v>9</v>
      </c>
      <c r="K55" s="34">
        <v>8</v>
      </c>
      <c r="L55" s="34"/>
      <c r="M55" s="38"/>
      <c r="N55" s="28" t="s">
        <v>20</v>
      </c>
      <c r="O55" s="28" t="s">
        <v>92</v>
      </c>
    </row>
    <row r="56" spans="1:16" x14ac:dyDescent="0.2">
      <c r="A56" s="59"/>
      <c r="B56" s="48" t="s">
        <v>173</v>
      </c>
      <c r="C56" s="21"/>
      <c r="D56" s="21">
        <v>1</v>
      </c>
      <c r="E56" s="21">
        <v>1</v>
      </c>
      <c r="F56" s="34">
        <v>54</v>
      </c>
      <c r="G56" s="36" t="s">
        <v>83</v>
      </c>
      <c r="H56" s="34" t="s">
        <v>75</v>
      </c>
      <c r="I56" s="35">
        <v>1</v>
      </c>
      <c r="J56" s="34" t="s">
        <v>9</v>
      </c>
      <c r="K56" s="34">
        <v>8</v>
      </c>
      <c r="L56" s="34"/>
      <c r="M56" s="38"/>
      <c r="N56" s="28" t="s">
        <v>94</v>
      </c>
      <c r="O56" s="4" t="s">
        <v>12</v>
      </c>
      <c r="P56" s="4" t="s">
        <v>36</v>
      </c>
    </row>
    <row r="57" spans="1:16" x14ac:dyDescent="0.2">
      <c r="A57" s="59"/>
      <c r="B57" s="48" t="s">
        <v>173</v>
      </c>
      <c r="C57" s="21"/>
      <c r="D57" s="21">
        <v>1</v>
      </c>
      <c r="E57" s="21"/>
      <c r="F57" s="34">
        <v>55</v>
      </c>
      <c r="G57" s="36" t="s">
        <v>84</v>
      </c>
      <c r="H57" s="34" t="s">
        <v>85</v>
      </c>
      <c r="I57" s="35">
        <v>1</v>
      </c>
      <c r="J57" s="34" t="s">
        <v>9</v>
      </c>
      <c r="K57" s="34">
        <v>8</v>
      </c>
      <c r="L57" s="34"/>
      <c r="M57" s="38"/>
      <c r="N57" s="2">
        <v>3</v>
      </c>
      <c r="O57" s="4">
        <v>5</v>
      </c>
      <c r="P57" s="4">
        <v>5</v>
      </c>
    </row>
    <row r="58" spans="1:16" x14ac:dyDescent="0.2">
      <c r="A58" s="59"/>
      <c r="B58" s="48" t="s">
        <v>173</v>
      </c>
      <c r="C58" s="21"/>
      <c r="D58" s="21">
        <v>1</v>
      </c>
      <c r="E58" s="21">
        <v>1</v>
      </c>
      <c r="F58" s="39">
        <v>56</v>
      </c>
      <c r="G58" s="36" t="s">
        <v>86</v>
      </c>
      <c r="H58" s="34" t="s">
        <v>87</v>
      </c>
      <c r="I58" s="35">
        <v>0</v>
      </c>
      <c r="J58" s="34" t="s">
        <v>12</v>
      </c>
      <c r="K58" s="34">
        <v>8</v>
      </c>
      <c r="L58" s="34"/>
      <c r="M58" s="38"/>
      <c r="N58" s="2">
        <v>5</v>
      </c>
      <c r="O58" s="4">
        <v>2</v>
      </c>
      <c r="P58" s="4">
        <v>2</v>
      </c>
    </row>
    <row r="59" spans="1:16" x14ac:dyDescent="0.2">
      <c r="A59" s="59"/>
      <c r="B59" s="48" t="s">
        <v>173</v>
      </c>
      <c r="C59" s="21"/>
      <c r="D59" s="21"/>
      <c r="E59" s="21">
        <v>1</v>
      </c>
      <c r="F59" s="34">
        <v>57</v>
      </c>
      <c r="G59" s="36" t="s">
        <v>88</v>
      </c>
      <c r="H59" s="34" t="s">
        <v>46</v>
      </c>
      <c r="I59" s="35">
        <v>1</v>
      </c>
      <c r="J59" s="34" t="s">
        <v>9</v>
      </c>
      <c r="K59" s="34">
        <v>8</v>
      </c>
      <c r="L59" s="34"/>
      <c r="M59" s="38"/>
      <c r="N59" s="2">
        <v>6</v>
      </c>
      <c r="O59" s="4">
        <v>4</v>
      </c>
      <c r="P59" s="4">
        <v>4</v>
      </c>
    </row>
    <row r="60" spans="1:16" x14ac:dyDescent="0.2">
      <c r="A60" s="59"/>
      <c r="B60" s="48" t="s">
        <v>173</v>
      </c>
      <c r="C60" s="21">
        <v>1</v>
      </c>
      <c r="D60" s="21"/>
      <c r="E60" s="21"/>
      <c r="F60" s="34">
        <v>58</v>
      </c>
      <c r="G60" s="36" t="s">
        <v>89</v>
      </c>
      <c r="H60" s="34" t="s">
        <v>75</v>
      </c>
      <c r="I60" s="35">
        <v>1</v>
      </c>
      <c r="J60" s="34" t="s">
        <v>9</v>
      </c>
      <c r="K60" s="34">
        <v>8</v>
      </c>
      <c r="L60" s="34"/>
      <c r="M60" s="38"/>
      <c r="N60" s="2">
        <v>7</v>
      </c>
      <c r="O60" s="4">
        <v>1</v>
      </c>
      <c r="P60" s="4">
        <v>1</v>
      </c>
    </row>
    <row r="61" spans="1:16" x14ac:dyDescent="0.2">
      <c r="A61" s="59"/>
      <c r="B61" s="48" t="s">
        <v>173</v>
      </c>
      <c r="C61" s="21"/>
      <c r="D61" s="21">
        <v>1</v>
      </c>
      <c r="E61" s="21">
        <v>1</v>
      </c>
      <c r="F61" s="34">
        <v>59</v>
      </c>
      <c r="G61" s="36" t="s">
        <v>90</v>
      </c>
      <c r="H61" s="34" t="s">
        <v>11</v>
      </c>
      <c r="I61" s="35">
        <v>0</v>
      </c>
      <c r="J61" s="34" t="s">
        <v>12</v>
      </c>
      <c r="K61" s="34">
        <v>8</v>
      </c>
      <c r="L61" s="34"/>
      <c r="M61" s="38"/>
      <c r="N61" s="2">
        <v>8</v>
      </c>
      <c r="O61" s="4">
        <v>4</v>
      </c>
      <c r="P61" s="4">
        <v>4</v>
      </c>
    </row>
    <row r="62" spans="1:16" x14ac:dyDescent="0.2">
      <c r="A62" s="59"/>
      <c r="B62" s="48" t="s">
        <v>173</v>
      </c>
      <c r="C62" s="21">
        <v>1</v>
      </c>
      <c r="D62" s="21">
        <v>1</v>
      </c>
      <c r="E62" s="21">
        <v>1</v>
      </c>
      <c r="F62" s="34">
        <v>60</v>
      </c>
      <c r="G62" s="36" t="s">
        <v>91</v>
      </c>
      <c r="H62" s="34" t="s">
        <v>46</v>
      </c>
      <c r="I62" s="35">
        <v>1</v>
      </c>
      <c r="J62" s="34" t="s">
        <v>9</v>
      </c>
      <c r="K62" s="34">
        <v>9</v>
      </c>
      <c r="L62" s="34"/>
      <c r="M62" s="38"/>
      <c r="N62" s="2">
        <v>9</v>
      </c>
      <c r="O62" s="4">
        <v>3</v>
      </c>
      <c r="P62" s="4">
        <v>3</v>
      </c>
    </row>
    <row r="63" spans="1:16" x14ac:dyDescent="0.2">
      <c r="A63" s="59"/>
      <c r="B63" s="48" t="s">
        <v>173</v>
      </c>
      <c r="C63" s="21"/>
      <c r="D63" s="21">
        <v>1</v>
      </c>
      <c r="E63" s="21">
        <v>1</v>
      </c>
      <c r="F63" s="34">
        <v>61</v>
      </c>
      <c r="G63" s="36" t="s">
        <v>93</v>
      </c>
      <c r="H63" s="34" t="s">
        <v>23</v>
      </c>
      <c r="I63" s="35">
        <v>1</v>
      </c>
      <c r="J63" s="34" t="s">
        <v>9</v>
      </c>
      <c r="K63" s="34">
        <v>9</v>
      </c>
      <c r="L63" s="34"/>
      <c r="M63" s="38"/>
      <c r="N63" s="2">
        <v>10</v>
      </c>
      <c r="O63" s="4">
        <v>7</v>
      </c>
      <c r="P63" s="4">
        <v>7</v>
      </c>
    </row>
    <row r="64" spans="1:16" ht="30" x14ac:dyDescent="0.2">
      <c r="A64" s="59"/>
      <c r="B64" s="48" t="s">
        <v>173</v>
      </c>
      <c r="C64" s="21"/>
      <c r="D64" s="21">
        <v>1</v>
      </c>
      <c r="E64" s="21">
        <v>1</v>
      </c>
      <c r="F64" s="34">
        <v>62</v>
      </c>
      <c r="G64" s="36" t="s">
        <v>95</v>
      </c>
      <c r="H64" s="34" t="s">
        <v>96</v>
      </c>
      <c r="I64" s="35">
        <v>0.5</v>
      </c>
      <c r="J64" s="34" t="s">
        <v>12</v>
      </c>
      <c r="K64" s="34">
        <v>9</v>
      </c>
      <c r="L64" s="34"/>
      <c r="M64" s="38" t="s">
        <v>178</v>
      </c>
      <c r="N64" s="2" t="s">
        <v>36</v>
      </c>
      <c r="O64" s="4">
        <v>26</v>
      </c>
      <c r="P64" s="4">
        <v>26</v>
      </c>
    </row>
    <row r="65" spans="1:16" x14ac:dyDescent="0.2">
      <c r="A65" s="59"/>
      <c r="B65" s="48" t="s">
        <v>173</v>
      </c>
      <c r="C65" s="21"/>
      <c r="D65" s="21"/>
      <c r="E65" s="21">
        <v>1</v>
      </c>
      <c r="F65" s="34">
        <v>63</v>
      </c>
      <c r="G65" s="36" t="s">
        <v>97</v>
      </c>
      <c r="H65" s="34" t="s">
        <v>98</v>
      </c>
      <c r="I65" s="35">
        <v>1</v>
      </c>
      <c r="J65" s="34" t="s">
        <v>9</v>
      </c>
      <c r="K65" s="34">
        <v>9</v>
      </c>
      <c r="L65" s="34"/>
      <c r="M65" s="38"/>
    </row>
    <row r="66" spans="1:16" x14ac:dyDescent="0.2">
      <c r="A66" s="59"/>
      <c r="B66" s="48" t="s">
        <v>173</v>
      </c>
      <c r="C66" s="21"/>
      <c r="D66" s="21">
        <v>1</v>
      </c>
      <c r="E66" s="21"/>
      <c r="F66" s="34">
        <v>64</v>
      </c>
      <c r="G66" s="36" t="s">
        <v>99</v>
      </c>
      <c r="H66" s="34" t="s">
        <v>98</v>
      </c>
      <c r="I66" s="35">
        <v>1</v>
      </c>
      <c r="J66" s="34" t="s">
        <v>9</v>
      </c>
      <c r="K66" s="34">
        <v>9</v>
      </c>
      <c r="L66" s="34"/>
      <c r="M66" s="38"/>
    </row>
    <row r="67" spans="1:16" x14ac:dyDescent="0.2">
      <c r="A67" s="59"/>
      <c r="B67" s="48" t="s">
        <v>173</v>
      </c>
      <c r="C67" s="21"/>
      <c r="D67" s="21"/>
      <c r="E67" s="21">
        <v>1</v>
      </c>
      <c r="F67" s="34">
        <v>65</v>
      </c>
      <c r="G67" s="36" t="s">
        <v>100</v>
      </c>
      <c r="H67" s="34" t="s">
        <v>98</v>
      </c>
      <c r="I67" s="35">
        <v>1</v>
      </c>
      <c r="J67" s="34" t="s">
        <v>9</v>
      </c>
      <c r="K67" s="34">
        <v>9</v>
      </c>
      <c r="L67" s="34"/>
      <c r="M67" s="38"/>
    </row>
    <row r="68" spans="1:16" x14ac:dyDescent="0.2">
      <c r="A68" s="59"/>
      <c r="B68" s="48" t="s">
        <v>173</v>
      </c>
      <c r="C68" s="21">
        <v>1</v>
      </c>
      <c r="D68" s="21"/>
      <c r="E68" s="21"/>
      <c r="F68" s="34">
        <v>68</v>
      </c>
      <c r="G68" s="36" t="s">
        <v>104</v>
      </c>
      <c r="H68" s="34" t="s">
        <v>105</v>
      </c>
      <c r="I68" s="35">
        <v>1</v>
      </c>
      <c r="J68" s="34" t="s">
        <v>9</v>
      </c>
      <c r="K68" s="34">
        <v>10</v>
      </c>
      <c r="L68" s="34"/>
      <c r="M68" s="38"/>
    </row>
    <row r="69" spans="1:16" x14ac:dyDescent="0.2">
      <c r="A69" s="59"/>
      <c r="B69" s="48" t="s">
        <v>173</v>
      </c>
      <c r="C69" s="21">
        <v>1</v>
      </c>
      <c r="D69" s="21">
        <v>1</v>
      </c>
      <c r="E69" s="21">
        <v>1</v>
      </c>
      <c r="F69" s="34">
        <v>69</v>
      </c>
      <c r="G69" s="36" t="s">
        <v>106</v>
      </c>
      <c r="H69" s="34" t="s">
        <v>107</v>
      </c>
      <c r="I69" s="35">
        <v>1</v>
      </c>
      <c r="J69" s="34" t="s">
        <v>9</v>
      </c>
      <c r="K69" s="34">
        <v>10</v>
      </c>
      <c r="L69" s="34"/>
      <c r="M69" s="38"/>
    </row>
    <row r="70" spans="1:16" x14ac:dyDescent="0.2">
      <c r="A70" s="59"/>
      <c r="B70" s="48" t="s">
        <v>173</v>
      </c>
      <c r="C70" s="21">
        <v>1</v>
      </c>
      <c r="D70" s="21"/>
      <c r="E70" s="21"/>
      <c r="F70" s="34">
        <v>70</v>
      </c>
      <c r="G70" s="36" t="s">
        <v>108</v>
      </c>
      <c r="H70" s="34" t="s">
        <v>105</v>
      </c>
      <c r="I70" s="35">
        <v>1</v>
      </c>
      <c r="J70" s="34" t="s">
        <v>9</v>
      </c>
      <c r="K70" s="34">
        <v>10</v>
      </c>
      <c r="L70" s="34"/>
      <c r="M70" s="38"/>
    </row>
    <row r="71" spans="1:16" x14ac:dyDescent="0.2">
      <c r="A71" s="59"/>
      <c r="B71" s="48" t="s">
        <v>173</v>
      </c>
      <c r="C71" s="21"/>
      <c r="D71" s="21">
        <v>1</v>
      </c>
      <c r="E71" s="21"/>
      <c r="F71" s="34">
        <v>71</v>
      </c>
      <c r="G71" s="36" t="s">
        <v>109</v>
      </c>
      <c r="H71" s="34" t="s">
        <v>110</v>
      </c>
      <c r="I71" s="35">
        <v>1</v>
      </c>
      <c r="J71" s="34" t="s">
        <v>9</v>
      </c>
      <c r="K71" s="34">
        <v>10</v>
      </c>
      <c r="L71" s="34"/>
      <c r="M71" s="38"/>
    </row>
    <row r="72" spans="1:16" x14ac:dyDescent="0.2">
      <c r="A72" s="59"/>
      <c r="B72" s="48" t="s">
        <v>173</v>
      </c>
      <c r="C72" s="21"/>
      <c r="D72" s="21">
        <v>1</v>
      </c>
      <c r="E72" s="21">
        <v>1</v>
      </c>
      <c r="F72" s="34">
        <v>72</v>
      </c>
      <c r="G72" s="36" t="s">
        <v>111</v>
      </c>
      <c r="H72" s="34" t="s">
        <v>27</v>
      </c>
      <c r="I72" s="35">
        <v>1</v>
      </c>
      <c r="J72" s="34" t="s">
        <v>9</v>
      </c>
      <c r="K72" s="34">
        <v>10</v>
      </c>
      <c r="L72" s="34"/>
      <c r="M72" s="38"/>
      <c r="N72" s="30" t="s">
        <v>94</v>
      </c>
      <c r="O72" s="30" t="s">
        <v>12</v>
      </c>
    </row>
    <row r="73" spans="1:16" x14ac:dyDescent="0.2">
      <c r="A73" s="59"/>
      <c r="B73" s="48" t="s">
        <v>173</v>
      </c>
      <c r="C73" s="21"/>
      <c r="D73" s="21">
        <v>1</v>
      </c>
      <c r="E73" s="21"/>
      <c r="F73" s="34">
        <v>74</v>
      </c>
      <c r="G73" s="36" t="s">
        <v>113</v>
      </c>
      <c r="H73" s="34" t="s">
        <v>18</v>
      </c>
      <c r="I73" s="35">
        <v>1</v>
      </c>
      <c r="J73" s="34" t="s">
        <v>9</v>
      </c>
      <c r="K73" s="34">
        <v>10</v>
      </c>
      <c r="L73" s="34"/>
      <c r="M73" s="38"/>
      <c r="N73" s="2" t="s">
        <v>121</v>
      </c>
      <c r="O73" s="4">
        <v>5</v>
      </c>
    </row>
    <row r="74" spans="1:16" ht="45" x14ac:dyDescent="0.2">
      <c r="A74" s="59"/>
      <c r="B74" s="48" t="s">
        <v>173</v>
      </c>
      <c r="C74" s="21">
        <v>1</v>
      </c>
      <c r="D74" s="21">
        <v>1</v>
      </c>
      <c r="E74" s="21">
        <v>1</v>
      </c>
      <c r="F74" s="34">
        <v>75</v>
      </c>
      <c r="G74" s="36" t="s">
        <v>114</v>
      </c>
      <c r="H74" s="34" t="s">
        <v>115</v>
      </c>
      <c r="I74" s="35">
        <v>1</v>
      </c>
      <c r="J74" s="34" t="s">
        <v>9</v>
      </c>
      <c r="K74" s="34">
        <v>10</v>
      </c>
      <c r="L74" s="34"/>
      <c r="M74" s="38" t="s">
        <v>116</v>
      </c>
      <c r="N74" s="2" t="s">
        <v>123</v>
      </c>
      <c r="O74" s="4">
        <v>2</v>
      </c>
    </row>
    <row r="75" spans="1:16" x14ac:dyDescent="0.2">
      <c r="A75" s="59"/>
      <c r="B75" s="48" t="s">
        <v>173</v>
      </c>
      <c r="C75" s="21"/>
      <c r="D75" s="21"/>
      <c r="E75" s="21">
        <v>1</v>
      </c>
      <c r="F75" s="34">
        <v>76</v>
      </c>
      <c r="G75" s="36" t="s">
        <v>117</v>
      </c>
      <c r="H75" s="34" t="s">
        <v>118</v>
      </c>
      <c r="I75" s="35">
        <v>1</v>
      </c>
      <c r="J75" s="34" t="s">
        <v>9</v>
      </c>
      <c r="K75" s="34">
        <v>10</v>
      </c>
      <c r="L75" s="34"/>
      <c r="M75" s="38"/>
      <c r="N75" s="2">
        <v>6</v>
      </c>
      <c r="O75" s="4">
        <v>4</v>
      </c>
    </row>
    <row r="76" spans="1:16" x14ac:dyDescent="0.2">
      <c r="A76" s="59"/>
      <c r="B76" s="48" t="s">
        <v>173</v>
      </c>
      <c r="C76" s="21">
        <v>1</v>
      </c>
      <c r="D76" s="21">
        <v>1</v>
      </c>
      <c r="E76" s="21">
        <v>1</v>
      </c>
      <c r="F76" s="34">
        <v>77</v>
      </c>
      <c r="G76" s="36" t="s">
        <v>119</v>
      </c>
      <c r="H76" s="34" t="s">
        <v>105</v>
      </c>
      <c r="I76" s="35">
        <v>1</v>
      </c>
      <c r="J76" s="34" t="s">
        <v>9</v>
      </c>
      <c r="K76" s="34">
        <v>11</v>
      </c>
      <c r="L76" s="34"/>
      <c r="M76" s="38"/>
      <c r="N76" s="2">
        <v>7</v>
      </c>
      <c r="O76" s="4">
        <v>1</v>
      </c>
    </row>
    <row r="77" spans="1:16" x14ac:dyDescent="0.2">
      <c r="A77" s="59"/>
      <c r="B77" s="48" t="s">
        <v>173</v>
      </c>
      <c r="C77" s="21"/>
      <c r="D77" s="21">
        <v>1</v>
      </c>
      <c r="E77" s="21">
        <v>1</v>
      </c>
      <c r="F77" s="34">
        <v>78</v>
      </c>
      <c r="G77" s="42" t="s">
        <v>120</v>
      </c>
      <c r="H77" s="34" t="s">
        <v>105</v>
      </c>
      <c r="I77" s="35">
        <v>1</v>
      </c>
      <c r="J77" s="34" t="s">
        <v>9</v>
      </c>
      <c r="K77" s="34">
        <v>11</v>
      </c>
      <c r="L77" s="34"/>
      <c r="M77" s="38"/>
      <c r="N77" s="2">
        <v>8</v>
      </c>
      <c r="O77" s="4">
        <v>4</v>
      </c>
    </row>
    <row r="78" spans="1:16" x14ac:dyDescent="0.2">
      <c r="A78" s="59"/>
      <c r="B78" s="48" t="s">
        <v>173</v>
      </c>
      <c r="C78" s="21"/>
      <c r="D78" s="21">
        <v>1</v>
      </c>
      <c r="E78" s="21">
        <v>1</v>
      </c>
      <c r="F78" s="34">
        <v>79</v>
      </c>
      <c r="G78" s="36" t="s">
        <v>122</v>
      </c>
      <c r="H78" s="34" t="s">
        <v>105</v>
      </c>
      <c r="I78" s="35">
        <v>1</v>
      </c>
      <c r="J78" s="34" t="s">
        <v>9</v>
      </c>
      <c r="K78" s="34">
        <v>11</v>
      </c>
      <c r="L78" s="34"/>
      <c r="M78" s="38"/>
      <c r="N78" s="2">
        <v>9</v>
      </c>
      <c r="O78" s="4">
        <v>3</v>
      </c>
    </row>
    <row r="79" spans="1:16" ht="30" x14ac:dyDescent="0.2">
      <c r="A79" s="59"/>
      <c r="B79" s="48" t="s">
        <v>173</v>
      </c>
      <c r="C79" s="21"/>
      <c r="D79" s="21">
        <v>1</v>
      </c>
      <c r="E79" s="21">
        <v>1</v>
      </c>
      <c r="F79" s="34">
        <v>80</v>
      </c>
      <c r="G79" s="36" t="s">
        <v>124</v>
      </c>
      <c r="H79" s="34" t="s">
        <v>125</v>
      </c>
      <c r="I79" s="35">
        <v>1</v>
      </c>
      <c r="J79" s="34" t="s">
        <v>9</v>
      </c>
      <c r="K79" s="34">
        <v>11</v>
      </c>
      <c r="L79" s="34"/>
      <c r="M79" s="38"/>
      <c r="O79" s="2">
        <v>10</v>
      </c>
      <c r="P79" s="4">
        <v>7</v>
      </c>
    </row>
    <row r="80" spans="1:16" x14ac:dyDescent="0.2">
      <c r="A80" s="59"/>
      <c r="B80" s="48" t="s">
        <v>173</v>
      </c>
      <c r="C80" s="21">
        <v>1</v>
      </c>
      <c r="D80" s="21">
        <v>1</v>
      </c>
      <c r="E80" s="21">
        <v>1</v>
      </c>
      <c r="F80" s="34">
        <v>81</v>
      </c>
      <c r="G80" s="36" t="s">
        <v>126</v>
      </c>
      <c r="H80" s="34" t="s">
        <v>105</v>
      </c>
      <c r="I80" s="35">
        <v>0</v>
      </c>
      <c r="J80" s="34" t="s">
        <v>12</v>
      </c>
      <c r="K80" s="34">
        <v>11</v>
      </c>
      <c r="L80" s="40">
        <v>45412</v>
      </c>
      <c r="M80" s="38"/>
    </row>
    <row r="81" spans="1:13" x14ac:dyDescent="0.2">
      <c r="A81" s="59"/>
      <c r="B81" s="48" t="s">
        <v>173</v>
      </c>
      <c r="C81" s="21">
        <v>1</v>
      </c>
      <c r="D81" s="21"/>
      <c r="E81" s="21">
        <v>1</v>
      </c>
      <c r="F81" s="34">
        <v>82</v>
      </c>
      <c r="G81" s="36" t="s">
        <v>127</v>
      </c>
      <c r="H81" s="34" t="s">
        <v>8</v>
      </c>
      <c r="I81" s="35">
        <v>0.5</v>
      </c>
      <c r="J81" s="34" t="s">
        <v>12</v>
      </c>
      <c r="K81" s="34">
        <v>12</v>
      </c>
      <c r="L81" s="37">
        <v>45839</v>
      </c>
      <c r="M81" s="38"/>
    </row>
    <row r="82" spans="1:13" x14ac:dyDescent="0.2">
      <c r="A82" s="59"/>
      <c r="B82" s="48" t="s">
        <v>173</v>
      </c>
      <c r="C82" s="21"/>
      <c r="D82" s="21">
        <v>1</v>
      </c>
      <c r="E82" s="21">
        <v>1</v>
      </c>
      <c r="F82" s="34">
        <v>83</v>
      </c>
      <c r="G82" s="36" t="s">
        <v>128</v>
      </c>
      <c r="H82" s="34" t="s">
        <v>105</v>
      </c>
      <c r="I82" s="35">
        <v>1</v>
      </c>
      <c r="J82" s="34" t="s">
        <v>9</v>
      </c>
      <c r="K82" s="34">
        <v>12</v>
      </c>
      <c r="L82" s="34"/>
      <c r="M82" s="38"/>
    </row>
    <row r="83" spans="1:13" x14ac:dyDescent="0.2">
      <c r="A83" s="59"/>
      <c r="B83" s="48" t="s">
        <v>173</v>
      </c>
      <c r="C83" s="21">
        <v>1</v>
      </c>
      <c r="D83" s="21"/>
      <c r="E83" s="21"/>
      <c r="F83" s="34">
        <v>84</v>
      </c>
      <c r="G83" s="36" t="s">
        <v>129</v>
      </c>
      <c r="H83" s="34" t="s">
        <v>105</v>
      </c>
      <c r="I83" s="35">
        <v>1</v>
      </c>
      <c r="J83" s="34" t="s">
        <v>9</v>
      </c>
      <c r="K83" s="34">
        <v>13</v>
      </c>
      <c r="L83" s="40">
        <v>45736</v>
      </c>
      <c r="M83" s="38"/>
    </row>
    <row r="84" spans="1:13" x14ac:dyDescent="0.2">
      <c r="A84" s="59"/>
      <c r="B84" s="48" t="s">
        <v>173</v>
      </c>
      <c r="C84" s="21"/>
      <c r="D84" s="21">
        <v>1</v>
      </c>
      <c r="E84" s="21">
        <v>1</v>
      </c>
      <c r="F84" s="34">
        <v>85</v>
      </c>
      <c r="G84" s="36" t="s">
        <v>130</v>
      </c>
      <c r="H84" s="34" t="s">
        <v>105</v>
      </c>
      <c r="I84" s="35">
        <v>1</v>
      </c>
      <c r="J84" s="34" t="s">
        <v>9</v>
      </c>
      <c r="K84" s="34">
        <v>13</v>
      </c>
      <c r="L84" s="40">
        <v>45736</v>
      </c>
      <c r="M84" s="38"/>
    </row>
    <row r="85" spans="1:13" x14ac:dyDescent="0.2">
      <c r="A85" s="59"/>
      <c r="B85" s="48" t="s">
        <v>173</v>
      </c>
      <c r="C85" s="21"/>
      <c r="D85" s="21">
        <v>1</v>
      </c>
      <c r="E85" s="21">
        <v>1</v>
      </c>
      <c r="F85" s="34">
        <v>86</v>
      </c>
      <c r="G85" s="36" t="s">
        <v>131</v>
      </c>
      <c r="H85" s="34" t="s">
        <v>105</v>
      </c>
      <c r="I85" s="35">
        <v>0.5</v>
      </c>
      <c r="J85" s="34" t="s">
        <v>12</v>
      </c>
      <c r="K85" s="34">
        <v>13</v>
      </c>
      <c r="L85" s="40">
        <v>45747</v>
      </c>
      <c r="M85" s="38"/>
    </row>
    <row r="86" spans="1:13" x14ac:dyDescent="0.2">
      <c r="A86" s="59"/>
      <c r="B86" s="48" t="s">
        <v>173</v>
      </c>
      <c r="C86" s="21"/>
      <c r="D86" s="21">
        <v>1</v>
      </c>
      <c r="E86" s="21">
        <v>1</v>
      </c>
      <c r="F86" s="34">
        <v>87</v>
      </c>
      <c r="G86" s="36" t="s">
        <v>132</v>
      </c>
      <c r="H86" s="34" t="s">
        <v>133</v>
      </c>
      <c r="I86" s="35">
        <v>1</v>
      </c>
      <c r="J86" s="34" t="s">
        <v>9</v>
      </c>
      <c r="K86" s="34">
        <v>13</v>
      </c>
      <c r="L86" s="40">
        <v>45736</v>
      </c>
      <c r="M86" s="38"/>
    </row>
    <row r="87" spans="1:13" x14ac:dyDescent="0.2">
      <c r="A87" s="59"/>
      <c r="B87" s="48" t="s">
        <v>173</v>
      </c>
      <c r="C87" s="21">
        <v>1</v>
      </c>
      <c r="D87" s="21">
        <v>1</v>
      </c>
      <c r="E87" s="21">
        <v>1</v>
      </c>
      <c r="F87" s="34">
        <v>88</v>
      </c>
      <c r="G87" s="36" t="s">
        <v>134</v>
      </c>
      <c r="H87" s="34" t="s">
        <v>105</v>
      </c>
      <c r="I87" s="35">
        <v>1</v>
      </c>
      <c r="J87" s="34" t="s">
        <v>9</v>
      </c>
      <c r="K87" s="34">
        <v>13</v>
      </c>
      <c r="L87" s="40">
        <v>45749</v>
      </c>
      <c r="M87" s="38"/>
    </row>
    <row r="88" spans="1:13" x14ac:dyDescent="0.2">
      <c r="A88" s="59"/>
      <c r="B88" s="48" t="s">
        <v>173</v>
      </c>
      <c r="C88" s="21">
        <v>1</v>
      </c>
      <c r="D88" s="21">
        <v>1</v>
      </c>
      <c r="E88" s="21">
        <v>1</v>
      </c>
      <c r="F88" s="34">
        <v>89</v>
      </c>
      <c r="G88" s="36" t="s">
        <v>135</v>
      </c>
      <c r="H88" s="34" t="s">
        <v>105</v>
      </c>
      <c r="I88" s="35">
        <v>0</v>
      </c>
      <c r="J88" s="34" t="s">
        <v>12</v>
      </c>
      <c r="K88" s="34">
        <v>13</v>
      </c>
      <c r="L88" s="40">
        <v>45749</v>
      </c>
      <c r="M88" s="38"/>
    </row>
    <row r="89" spans="1:13" x14ac:dyDescent="0.2">
      <c r="A89" s="59"/>
      <c r="B89" s="48" t="s">
        <v>173</v>
      </c>
      <c r="C89" s="21"/>
      <c r="D89" s="21">
        <v>1</v>
      </c>
      <c r="E89" s="21">
        <v>1</v>
      </c>
      <c r="F89" s="34">
        <v>90</v>
      </c>
      <c r="G89" s="36" t="s">
        <v>136</v>
      </c>
      <c r="H89" s="34" t="s">
        <v>139</v>
      </c>
      <c r="I89" s="35">
        <v>0</v>
      </c>
      <c r="J89" s="34" t="s">
        <v>12</v>
      </c>
      <c r="K89" s="34">
        <v>13</v>
      </c>
      <c r="L89" s="40">
        <v>45749</v>
      </c>
      <c r="M89" s="38"/>
    </row>
    <row r="90" spans="1:13" x14ac:dyDescent="0.2">
      <c r="A90" s="59"/>
      <c r="B90" s="48" t="s">
        <v>173</v>
      </c>
      <c r="C90" s="21"/>
      <c r="D90" s="21">
        <v>1</v>
      </c>
      <c r="E90" s="21"/>
      <c r="F90" s="34">
        <v>91</v>
      </c>
      <c r="G90" s="36" t="s">
        <v>140</v>
      </c>
      <c r="H90" s="34" t="s">
        <v>105</v>
      </c>
      <c r="I90" s="35">
        <v>0</v>
      </c>
      <c r="J90" s="34" t="s">
        <v>12</v>
      </c>
      <c r="K90" s="34">
        <v>13</v>
      </c>
      <c r="L90" s="40">
        <v>45749</v>
      </c>
      <c r="M90" s="38"/>
    </row>
    <row r="91" spans="1:13" x14ac:dyDescent="0.2">
      <c r="A91" s="59"/>
      <c r="B91" s="48"/>
      <c r="C91" s="21"/>
      <c r="D91" s="21"/>
      <c r="E91" s="21"/>
      <c r="F91" s="34"/>
      <c r="G91" s="36"/>
      <c r="H91" s="34"/>
      <c r="I91" s="35"/>
      <c r="J91" s="34"/>
      <c r="K91" s="34"/>
      <c r="L91" s="34"/>
      <c r="M91" s="38"/>
    </row>
    <row r="92" spans="1:13" x14ac:dyDescent="0.2">
      <c r="A92" s="59"/>
      <c r="B92" s="48"/>
      <c r="C92" s="21"/>
      <c r="D92" s="21"/>
      <c r="E92" s="21"/>
      <c r="F92" s="34"/>
      <c r="G92" s="36"/>
      <c r="H92" s="34"/>
      <c r="I92" s="35"/>
      <c r="J92" s="34"/>
      <c r="K92" s="34"/>
      <c r="L92" s="34"/>
      <c r="M92" s="38"/>
    </row>
    <row r="93" spans="1:13" x14ac:dyDescent="0.2">
      <c r="A93" s="59"/>
      <c r="B93" s="48"/>
      <c r="C93" s="21"/>
      <c r="D93" s="21"/>
      <c r="E93" s="21"/>
      <c r="F93" s="34"/>
      <c r="G93" s="36"/>
      <c r="H93" s="34"/>
      <c r="I93" s="35"/>
      <c r="J93" s="34"/>
      <c r="K93" s="34"/>
      <c r="L93" s="34"/>
      <c r="M93" s="38"/>
    </row>
    <row r="94" spans="1:13" x14ac:dyDescent="0.2">
      <c r="A94" s="59"/>
      <c r="B94" s="48" t="s">
        <v>172</v>
      </c>
      <c r="C94" s="21">
        <v>0</v>
      </c>
      <c r="D94" s="21">
        <v>0</v>
      </c>
      <c r="E94" s="21">
        <v>0</v>
      </c>
      <c r="F94" s="34">
        <v>47</v>
      </c>
      <c r="G94" s="36" t="s">
        <v>74</v>
      </c>
      <c r="H94" s="34" t="s">
        <v>75</v>
      </c>
      <c r="I94" s="35">
        <v>1</v>
      </c>
      <c r="J94" s="34" t="s">
        <v>9</v>
      </c>
      <c r="K94" s="34">
        <v>7</v>
      </c>
      <c r="L94" s="34"/>
      <c r="M94" s="38"/>
    </row>
    <row r="95" spans="1:13" x14ac:dyDescent="0.2">
      <c r="A95" s="59"/>
      <c r="B95" s="48"/>
      <c r="C95" s="21"/>
      <c r="D95" s="21"/>
      <c r="E95" s="21"/>
      <c r="F95" s="34"/>
      <c r="G95" s="36"/>
      <c r="H95" s="34"/>
      <c r="I95" s="35"/>
      <c r="J95" s="34"/>
      <c r="K95" s="34"/>
      <c r="L95" s="34"/>
      <c r="M95" s="38"/>
    </row>
    <row r="96" spans="1:13" x14ac:dyDescent="0.2">
      <c r="A96" s="59"/>
      <c r="B96" s="48"/>
      <c r="C96" s="21"/>
      <c r="D96" s="21"/>
      <c r="E96" s="21"/>
      <c r="F96" s="34"/>
      <c r="G96" s="36"/>
      <c r="H96" s="34"/>
      <c r="I96" s="35"/>
      <c r="J96" s="34"/>
      <c r="K96" s="34"/>
      <c r="L96" s="34"/>
      <c r="M96" s="38"/>
    </row>
    <row r="97" spans="1:13" x14ac:dyDescent="0.2">
      <c r="A97" s="59"/>
      <c r="B97" s="48"/>
      <c r="C97" s="21"/>
      <c r="D97" s="21"/>
      <c r="E97" s="21"/>
      <c r="F97" s="34"/>
      <c r="G97" s="36"/>
      <c r="H97" s="34"/>
      <c r="I97" s="35"/>
      <c r="J97" s="34"/>
      <c r="K97" s="34"/>
      <c r="L97" s="34"/>
      <c r="M97" s="38"/>
    </row>
    <row r="98" spans="1:13" x14ac:dyDescent="0.2">
      <c r="A98" s="60"/>
      <c r="B98" s="48"/>
      <c r="C98" s="21"/>
      <c r="D98" s="21"/>
      <c r="E98" s="21"/>
      <c r="F98" s="34"/>
      <c r="G98" s="36"/>
      <c r="H98" s="34"/>
      <c r="I98" s="35"/>
      <c r="J98" s="34"/>
      <c r="K98" s="34"/>
      <c r="L98" s="34"/>
      <c r="M98" s="38"/>
    </row>
    <row r="99" spans="1:13" ht="30" x14ac:dyDescent="0.2">
      <c r="A99" s="45" t="s">
        <v>152</v>
      </c>
      <c r="B99" s="46" t="s">
        <v>179</v>
      </c>
      <c r="C99" s="21">
        <v>1</v>
      </c>
      <c r="D99" s="21"/>
      <c r="E99" s="21"/>
      <c r="F99" s="34"/>
      <c r="G99" s="36"/>
      <c r="H99" s="34"/>
      <c r="I99" s="35"/>
      <c r="J99" s="34"/>
      <c r="K99" s="34"/>
      <c r="L99" s="34"/>
      <c r="M99" s="38"/>
    </row>
    <row r="100" spans="1:13" ht="30" x14ac:dyDescent="0.2">
      <c r="A100" s="45" t="s">
        <v>153</v>
      </c>
      <c r="B100" s="46" t="s">
        <v>179</v>
      </c>
      <c r="C100" s="21"/>
      <c r="D100" s="21"/>
      <c r="E100" s="21">
        <v>1</v>
      </c>
      <c r="F100" s="34"/>
      <c r="G100" s="36"/>
      <c r="H100" s="34"/>
      <c r="I100" s="35"/>
      <c r="J100" s="34"/>
      <c r="K100" s="34"/>
      <c r="L100" s="34"/>
      <c r="M100" s="38"/>
    </row>
    <row r="101" spans="1:13" ht="30" x14ac:dyDescent="0.2">
      <c r="A101" s="45" t="s">
        <v>154</v>
      </c>
      <c r="B101" s="46" t="s">
        <v>179</v>
      </c>
      <c r="C101" s="21"/>
      <c r="D101" s="21">
        <v>1</v>
      </c>
      <c r="E101" s="21"/>
      <c r="F101" s="34"/>
      <c r="G101" s="36"/>
      <c r="H101" s="34"/>
      <c r="I101" s="35"/>
      <c r="J101" s="34"/>
      <c r="K101" s="34"/>
      <c r="L101" s="34"/>
      <c r="M101" s="38"/>
    </row>
    <row r="102" spans="1:13" ht="24" customHeight="1" x14ac:dyDescent="0.2">
      <c r="A102" s="22" t="s">
        <v>170</v>
      </c>
      <c r="B102" s="31" t="s">
        <v>171</v>
      </c>
      <c r="C102" s="31" t="s">
        <v>165</v>
      </c>
      <c r="D102" s="31" t="s">
        <v>166</v>
      </c>
      <c r="E102" s="31" t="s">
        <v>167</v>
      </c>
      <c r="F102" s="32"/>
      <c r="G102" s="43"/>
      <c r="H102" s="32"/>
      <c r="I102" s="33"/>
      <c r="J102" s="32"/>
      <c r="K102" s="32"/>
      <c r="L102" s="32"/>
      <c r="M102" s="44"/>
    </row>
    <row r="103" spans="1:13" x14ac:dyDescent="0.2">
      <c r="A103" s="58" t="s">
        <v>155</v>
      </c>
      <c r="B103" s="58" t="s">
        <v>141</v>
      </c>
      <c r="C103" s="21"/>
      <c r="D103" s="21"/>
      <c r="E103" s="21"/>
      <c r="F103" s="34"/>
      <c r="G103" s="36"/>
      <c r="H103" s="34"/>
      <c r="I103" s="35"/>
      <c r="J103" s="34"/>
      <c r="K103" s="34"/>
      <c r="L103" s="34"/>
      <c r="M103" s="38"/>
    </row>
    <row r="104" spans="1:13" x14ac:dyDescent="0.2">
      <c r="A104" s="59"/>
      <c r="B104" s="60"/>
      <c r="C104" s="21"/>
      <c r="D104" s="21"/>
      <c r="E104" s="21"/>
      <c r="F104" s="34"/>
      <c r="G104" s="36"/>
      <c r="H104" s="34"/>
      <c r="I104" s="35"/>
      <c r="J104" s="34"/>
      <c r="K104" s="34"/>
      <c r="L104" s="34"/>
      <c r="M104" s="38"/>
    </row>
    <row r="105" spans="1:13" x14ac:dyDescent="0.2">
      <c r="A105" s="59"/>
      <c r="B105" s="58" t="s">
        <v>142</v>
      </c>
      <c r="C105" s="21"/>
      <c r="D105" s="21"/>
      <c r="E105" s="21"/>
      <c r="F105" s="34"/>
      <c r="G105" s="36"/>
      <c r="H105" s="34"/>
      <c r="I105" s="35"/>
      <c r="J105" s="34"/>
      <c r="K105" s="34"/>
      <c r="L105" s="34"/>
      <c r="M105" s="38"/>
    </row>
    <row r="106" spans="1:13" x14ac:dyDescent="0.2">
      <c r="A106" s="60"/>
      <c r="B106" s="60"/>
      <c r="C106" s="21"/>
      <c r="D106" s="21"/>
      <c r="E106" s="21"/>
      <c r="F106" s="34"/>
      <c r="G106" s="36"/>
      <c r="H106" s="34"/>
      <c r="I106" s="35"/>
      <c r="J106" s="34"/>
      <c r="K106" s="34"/>
      <c r="L106" s="34"/>
      <c r="M106" s="38"/>
    </row>
    <row r="107" spans="1:13" ht="30" x14ac:dyDescent="0.2">
      <c r="A107" s="45" t="s">
        <v>162</v>
      </c>
      <c r="B107" s="47" t="s">
        <v>179</v>
      </c>
      <c r="C107" s="21"/>
      <c r="D107" s="21"/>
      <c r="E107" s="21"/>
      <c r="F107" s="34"/>
      <c r="G107" s="36"/>
      <c r="H107" s="34"/>
      <c r="I107" s="35"/>
      <c r="J107" s="34"/>
      <c r="K107" s="34"/>
      <c r="L107" s="34"/>
      <c r="M107" s="38"/>
    </row>
    <row r="108" spans="1:13" ht="15" customHeight="1" x14ac:dyDescent="0.2">
      <c r="A108" s="58" t="s">
        <v>163</v>
      </c>
      <c r="B108" s="58" t="s">
        <v>143</v>
      </c>
      <c r="C108" s="21"/>
      <c r="D108" s="21"/>
      <c r="E108" s="21"/>
      <c r="F108" s="34"/>
      <c r="G108" s="36"/>
      <c r="H108" s="34"/>
      <c r="I108" s="35"/>
      <c r="J108" s="34"/>
      <c r="K108" s="34"/>
      <c r="L108" s="34"/>
      <c r="M108" s="38"/>
    </row>
    <row r="109" spans="1:13" x14ac:dyDescent="0.2">
      <c r="A109" s="59"/>
      <c r="B109" s="60"/>
      <c r="C109" s="21"/>
      <c r="D109" s="21"/>
      <c r="E109" s="21"/>
      <c r="F109" s="34"/>
      <c r="G109" s="36"/>
      <c r="H109" s="34"/>
      <c r="I109" s="35"/>
      <c r="J109" s="34"/>
      <c r="K109" s="34"/>
      <c r="L109" s="34"/>
      <c r="M109" s="38"/>
    </row>
    <row r="110" spans="1:13" x14ac:dyDescent="0.2">
      <c r="A110" s="59"/>
      <c r="B110" s="58" t="s">
        <v>144</v>
      </c>
      <c r="C110" s="21"/>
      <c r="D110" s="21"/>
      <c r="E110" s="21"/>
      <c r="F110" s="34"/>
      <c r="G110" s="36"/>
      <c r="H110" s="34"/>
      <c r="I110" s="35"/>
      <c r="J110" s="34"/>
      <c r="K110" s="34"/>
      <c r="L110" s="34"/>
      <c r="M110" s="38"/>
    </row>
    <row r="111" spans="1:13" x14ac:dyDescent="0.2">
      <c r="A111" s="59"/>
      <c r="B111" s="60"/>
      <c r="C111" s="21"/>
      <c r="D111" s="21"/>
      <c r="E111" s="21"/>
      <c r="F111" s="34"/>
      <c r="G111" s="36"/>
      <c r="H111" s="34"/>
      <c r="I111" s="35"/>
      <c r="J111" s="34"/>
      <c r="K111" s="34"/>
      <c r="L111" s="34"/>
      <c r="M111" s="38"/>
    </row>
    <row r="112" spans="1:13" x14ac:dyDescent="0.2">
      <c r="A112" s="59"/>
      <c r="B112" s="58" t="s">
        <v>145</v>
      </c>
      <c r="C112" s="21"/>
      <c r="D112" s="21"/>
      <c r="E112" s="21"/>
      <c r="F112" s="34"/>
      <c r="G112" s="36"/>
      <c r="H112" s="34"/>
      <c r="I112" s="35"/>
      <c r="J112" s="34"/>
      <c r="K112" s="34"/>
      <c r="L112" s="34"/>
      <c r="M112" s="38"/>
    </row>
    <row r="113" spans="1:13" x14ac:dyDescent="0.2">
      <c r="A113" s="60"/>
      <c r="B113" s="60"/>
      <c r="C113" s="21"/>
      <c r="D113" s="21"/>
      <c r="E113" s="21"/>
      <c r="F113" s="34"/>
      <c r="G113" s="36"/>
      <c r="H113" s="34"/>
      <c r="I113" s="35"/>
      <c r="J113" s="34"/>
      <c r="K113" s="34"/>
      <c r="L113" s="34"/>
      <c r="M113" s="38"/>
    </row>
    <row r="114" spans="1:13" ht="15" customHeight="1" x14ac:dyDescent="0.2">
      <c r="A114" s="58" t="s">
        <v>156</v>
      </c>
      <c r="B114" s="58" t="s">
        <v>146</v>
      </c>
      <c r="C114" s="21"/>
      <c r="D114" s="21">
        <v>1</v>
      </c>
      <c r="E114" s="21"/>
      <c r="F114" s="34">
        <v>27</v>
      </c>
      <c r="G114" s="36" t="s">
        <v>50</v>
      </c>
      <c r="H114" s="34" t="s">
        <v>22</v>
      </c>
      <c r="I114" s="35">
        <v>1</v>
      </c>
      <c r="J114" s="34" t="s">
        <v>9</v>
      </c>
      <c r="K114" s="34">
        <v>4</v>
      </c>
      <c r="L114" s="34"/>
      <c r="M114" s="38"/>
    </row>
    <row r="115" spans="1:13" x14ac:dyDescent="0.2">
      <c r="A115" s="59"/>
      <c r="B115" s="59"/>
      <c r="C115" s="21">
        <v>1</v>
      </c>
      <c r="D115" s="21"/>
      <c r="E115" s="21"/>
      <c r="F115" s="34">
        <v>66</v>
      </c>
      <c r="G115" s="36" t="s">
        <v>101</v>
      </c>
      <c r="H115" s="34" t="s">
        <v>75</v>
      </c>
      <c r="I115" s="35">
        <v>1</v>
      </c>
      <c r="J115" s="34" t="s">
        <v>9</v>
      </c>
      <c r="K115" s="34">
        <v>9</v>
      </c>
      <c r="L115" s="37"/>
      <c r="M115" s="38"/>
    </row>
    <row r="116" spans="1:13" x14ac:dyDescent="0.2">
      <c r="A116" s="59"/>
      <c r="B116" s="59"/>
      <c r="C116" s="21">
        <v>1</v>
      </c>
      <c r="D116" s="21">
        <v>1</v>
      </c>
      <c r="E116" s="21">
        <v>1</v>
      </c>
      <c r="F116" s="34">
        <v>67</v>
      </c>
      <c r="G116" s="36" t="s">
        <v>102</v>
      </c>
      <c r="H116" s="34" t="s">
        <v>103</v>
      </c>
      <c r="I116" s="35">
        <v>0</v>
      </c>
      <c r="J116" s="34" t="s">
        <v>12</v>
      </c>
      <c r="K116" s="34">
        <v>9</v>
      </c>
      <c r="L116" s="37">
        <v>45749</v>
      </c>
      <c r="M116" s="38"/>
    </row>
    <row r="117" spans="1:13" x14ac:dyDescent="0.2">
      <c r="A117" s="59"/>
      <c r="B117" s="60"/>
      <c r="C117" s="21">
        <v>1</v>
      </c>
      <c r="D117" s="21">
        <v>1</v>
      </c>
      <c r="E117" s="21"/>
      <c r="F117" s="34">
        <v>73</v>
      </c>
      <c r="G117" s="36" t="s">
        <v>112</v>
      </c>
      <c r="H117" s="34" t="s">
        <v>105</v>
      </c>
      <c r="I117" s="35">
        <v>1</v>
      </c>
      <c r="J117" s="34" t="s">
        <v>9</v>
      </c>
      <c r="K117" s="34">
        <v>10</v>
      </c>
      <c r="L117" s="37"/>
      <c r="M117" s="38"/>
    </row>
    <row r="118" spans="1:13" x14ac:dyDescent="0.2">
      <c r="A118" s="59"/>
      <c r="B118" s="58" t="s">
        <v>147</v>
      </c>
      <c r="C118" s="21"/>
      <c r="D118" s="21"/>
      <c r="E118" s="21"/>
      <c r="F118" s="34"/>
      <c r="G118" s="36"/>
      <c r="H118" s="34"/>
      <c r="I118" s="35"/>
      <c r="J118" s="34"/>
      <c r="K118" s="34"/>
      <c r="L118" s="34"/>
      <c r="M118" s="38"/>
    </row>
    <row r="119" spans="1:13" x14ac:dyDescent="0.2">
      <c r="A119" s="60"/>
      <c r="B119" s="60"/>
      <c r="C119" s="21"/>
      <c r="D119" s="21"/>
      <c r="E119" s="21"/>
      <c r="F119" s="34"/>
      <c r="G119" s="36"/>
      <c r="H119" s="34"/>
      <c r="I119" s="35"/>
      <c r="J119" s="34"/>
      <c r="K119" s="34"/>
      <c r="L119" s="34"/>
      <c r="M119" s="38"/>
    </row>
    <row r="120" spans="1:13" ht="15" customHeight="1" x14ac:dyDescent="0.2">
      <c r="A120" s="58" t="s">
        <v>157</v>
      </c>
      <c r="B120" s="45" t="s">
        <v>148</v>
      </c>
      <c r="C120" s="21"/>
      <c r="D120" s="21"/>
      <c r="E120" s="21"/>
      <c r="F120" s="34"/>
      <c r="G120" s="36"/>
      <c r="H120" s="34"/>
      <c r="I120" s="35"/>
      <c r="J120" s="34"/>
      <c r="K120" s="34"/>
      <c r="L120" s="34"/>
      <c r="M120" s="38"/>
    </row>
    <row r="121" spans="1:13" x14ac:dyDescent="0.2">
      <c r="A121" s="59"/>
      <c r="B121" s="45" t="s">
        <v>149</v>
      </c>
      <c r="C121" s="21"/>
      <c r="D121" s="21"/>
      <c r="E121" s="21"/>
      <c r="F121" s="34"/>
      <c r="G121" s="36"/>
      <c r="H121" s="34"/>
      <c r="I121" s="35"/>
      <c r="J121" s="34"/>
      <c r="K121" s="34"/>
      <c r="L121" s="34"/>
      <c r="M121" s="38"/>
    </row>
    <row r="122" spans="1:13" x14ac:dyDescent="0.2">
      <c r="A122" s="59"/>
      <c r="B122" s="45" t="s">
        <v>149</v>
      </c>
      <c r="C122" s="21"/>
      <c r="D122" s="21"/>
      <c r="E122" s="21"/>
      <c r="F122" s="34"/>
      <c r="G122" s="36"/>
      <c r="H122" s="34"/>
      <c r="I122" s="35"/>
      <c r="J122" s="34"/>
      <c r="K122" s="34"/>
      <c r="L122" s="34"/>
      <c r="M122" s="38"/>
    </row>
    <row r="123" spans="1:13" x14ac:dyDescent="0.2">
      <c r="A123" s="60"/>
      <c r="B123" s="45" t="s">
        <v>150</v>
      </c>
      <c r="C123" s="21"/>
      <c r="D123" s="21"/>
      <c r="E123" s="21"/>
      <c r="F123" s="34"/>
      <c r="G123" s="36"/>
      <c r="H123" s="34"/>
      <c r="I123" s="35"/>
      <c r="J123" s="34"/>
      <c r="K123" s="34"/>
      <c r="L123" s="34"/>
      <c r="M123" s="38"/>
    </row>
    <row r="124" spans="1:13" ht="15" customHeight="1" x14ac:dyDescent="0.2">
      <c r="A124" s="58" t="s">
        <v>158</v>
      </c>
      <c r="B124" s="58" t="s">
        <v>179</v>
      </c>
      <c r="C124" s="21"/>
      <c r="D124" s="21"/>
      <c r="E124" s="21"/>
      <c r="F124" s="34"/>
      <c r="G124" s="36"/>
      <c r="H124" s="34"/>
      <c r="I124" s="35"/>
      <c r="J124" s="34"/>
      <c r="K124" s="34"/>
      <c r="L124" s="34"/>
      <c r="M124" s="38"/>
    </row>
    <row r="125" spans="1:13" x14ac:dyDescent="0.2">
      <c r="A125" s="59"/>
      <c r="B125" s="59"/>
      <c r="C125" s="21"/>
      <c r="D125" s="21"/>
      <c r="E125" s="21"/>
      <c r="F125" s="34"/>
      <c r="G125" s="36"/>
      <c r="H125" s="34"/>
      <c r="I125" s="35"/>
      <c r="J125" s="34"/>
      <c r="K125" s="34"/>
      <c r="L125" s="34"/>
      <c r="M125" s="38"/>
    </row>
    <row r="126" spans="1:13" x14ac:dyDescent="0.2">
      <c r="A126" s="59"/>
      <c r="B126" s="59"/>
      <c r="C126" s="21"/>
      <c r="D126" s="21"/>
      <c r="E126" s="21"/>
      <c r="F126" s="34"/>
      <c r="G126" s="36"/>
      <c r="H126" s="34"/>
      <c r="I126" s="35"/>
      <c r="J126" s="34"/>
      <c r="K126" s="34"/>
      <c r="L126" s="34"/>
      <c r="M126" s="38"/>
    </row>
    <row r="127" spans="1:13" x14ac:dyDescent="0.2">
      <c r="A127" s="60"/>
      <c r="B127" s="60"/>
      <c r="C127" s="21"/>
      <c r="D127" s="21"/>
      <c r="E127" s="21"/>
      <c r="F127" s="34"/>
      <c r="G127" s="36"/>
      <c r="H127" s="34"/>
      <c r="I127" s="35"/>
      <c r="J127" s="34"/>
      <c r="K127" s="34"/>
      <c r="L127" s="34"/>
      <c r="M127" s="38"/>
    </row>
  </sheetData>
  <mergeCells count="16">
    <mergeCell ref="A114:A119"/>
    <mergeCell ref="A120:A123"/>
    <mergeCell ref="A124:A127"/>
    <mergeCell ref="B103:B104"/>
    <mergeCell ref="B105:B106"/>
    <mergeCell ref="B108:B109"/>
    <mergeCell ref="B110:B111"/>
    <mergeCell ref="B112:B113"/>
    <mergeCell ref="B114:B117"/>
    <mergeCell ref="B118:B119"/>
    <mergeCell ref="B124:B127"/>
    <mergeCell ref="A1:A2"/>
    <mergeCell ref="B1:G2"/>
    <mergeCell ref="A5:A98"/>
    <mergeCell ref="A103:A106"/>
    <mergeCell ref="A108:A113"/>
  </mergeCells>
  <phoneticPr fontId="2" type="noConversion"/>
  <conditionalFormatting sqref="C5:E5">
    <cfRule type="iconSet" priority="1">
      <iconSet iconSet="3Symbols2" showValue="0">
        <cfvo type="percent" val="0"/>
        <cfvo type="num" val="0" gte="0"/>
        <cfvo type="num" val="1"/>
      </iconSet>
    </cfRule>
  </conditionalFormatting>
  <conditionalFormatting sqref="C103:E131 C6:E101">
    <cfRule type="iconSet" priority="7">
      <iconSet iconSet="3Symbols2" showValue="0">
        <cfvo type="percent" val="0"/>
        <cfvo type="num" val="0" gte="0"/>
        <cfvo type="num" val="1"/>
      </iconSet>
    </cfRule>
  </conditionalFormatting>
  <dataValidations count="2">
    <dataValidation type="list" allowBlank="1" showInputMessage="1" showErrorMessage="1" sqref="A99:A101 A5 A103 A107:A108 A114 A120 A124" xr:uid="{6140EA19-4F1E-3744-8739-FCC10837948E}">
      <formula1>Título</formula1>
    </dataValidation>
    <dataValidation type="list" allowBlank="1" showInputMessage="1" showErrorMessage="1" sqref="B5:B101 B103 B105 B107:B108 B110 B112 B114 B118 B120:B124" xr:uid="{7DC15776-7136-E242-BC6E-379FF08FD5B6}">
      <formula1>Subtítulo</formula1>
    </dataValidation>
  </dataValidations>
  <printOptions horizontalCentered="1"/>
  <pageMargins left="0.31496062992125984" right="0.31496062992125984" top="0.35433070866141736" bottom="0.35433070866141736" header="0.31496062992125984" footer="0.31496062992125984"/>
  <pageSetup scale="55" orientation="landscape" horizontalDpi="0" verticalDpi="0"/>
  <drawing r:id="rId4"/>
  <tableParts count="1"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F4B26E-EC03-4FA8-9A4C-752A808D18AD}">
  <dimension ref="A1:D4"/>
  <sheetViews>
    <sheetView showGridLines="0" zoomScale="110" zoomScaleNormal="110" workbookViewId="0">
      <selection activeCell="B1" sqref="B1"/>
    </sheetView>
  </sheetViews>
  <sheetFormatPr baseColWidth="10" defaultColWidth="11.5" defaultRowHeight="15" x14ac:dyDescent="0.2"/>
  <cols>
    <col min="1" max="1" width="25.1640625" bestFit="1" customWidth="1"/>
  </cols>
  <sheetData>
    <row r="1" spans="1:4" x14ac:dyDescent="0.2">
      <c r="A1" s="8" t="s">
        <v>137</v>
      </c>
      <c r="B1" s="6">
        <f>COUNT(Tabla2[N°])</f>
        <v>91</v>
      </c>
      <c r="C1" s="5"/>
      <c r="D1" s="5"/>
    </row>
    <row r="2" spans="1:4" x14ac:dyDescent="0.2">
      <c r="A2" s="5"/>
      <c r="B2" s="5"/>
      <c r="C2" s="5"/>
      <c r="D2" s="5"/>
    </row>
    <row r="3" spans="1:4" x14ac:dyDescent="0.2">
      <c r="A3" s="8" t="s">
        <v>138</v>
      </c>
      <c r="B3" s="6">
        <f>COUNTIF(Tabla2[Estado],"=Cerrado")</f>
        <v>75</v>
      </c>
      <c r="C3" s="7">
        <f>B3/$B$1</f>
        <v>0.82417582417582413</v>
      </c>
    </row>
    <row r="4" spans="1:4" x14ac:dyDescent="0.2">
      <c r="A4" s="8" t="s">
        <v>12</v>
      </c>
      <c r="B4" s="6">
        <f>COUNTIF(Tabla2[Estado],"=en Ejecución")</f>
        <v>16</v>
      </c>
      <c r="C4" s="7">
        <f>B4/$B$1</f>
        <v>0.17582417582417584</v>
      </c>
    </row>
  </sheetData>
  <pageMargins left="0.7" right="0.7" top="0.75" bottom="0.75" header="0.3" footer="0.3"/>
  <pageSetup orientation="portrait" horizontalDpi="0" verticalDpi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8AB7D5-8C6E-6949-A375-990218DC940D}">
  <dimension ref="A2:B23"/>
  <sheetViews>
    <sheetView showGridLines="0" workbookViewId="0"/>
  </sheetViews>
  <sheetFormatPr baseColWidth="10" defaultRowHeight="15" x14ac:dyDescent="0.2"/>
  <cols>
    <col min="1" max="1" width="32.83203125" style="9" customWidth="1"/>
    <col min="2" max="2" width="28.83203125" style="9" customWidth="1"/>
    <col min="3" max="16384" width="10.83203125" style="9"/>
  </cols>
  <sheetData>
    <row r="2" spans="1:2" x14ac:dyDescent="0.2">
      <c r="A2" s="20" t="s">
        <v>170</v>
      </c>
      <c r="B2" s="19" t="s">
        <v>171</v>
      </c>
    </row>
    <row r="3" spans="1:2" ht="13" customHeight="1" x14ac:dyDescent="0.2">
      <c r="A3" s="10" t="s">
        <v>151</v>
      </c>
      <c r="B3" s="15" t="s">
        <v>173</v>
      </c>
    </row>
    <row r="4" spans="1:2" ht="13" customHeight="1" x14ac:dyDescent="0.2">
      <c r="A4" s="10"/>
      <c r="B4" s="15" t="s">
        <v>172</v>
      </c>
    </row>
    <row r="5" spans="1:2" ht="13" customHeight="1" x14ac:dyDescent="0.2">
      <c r="A5" s="14"/>
      <c r="B5" s="15"/>
    </row>
    <row r="6" spans="1:2" ht="13" customHeight="1" x14ac:dyDescent="0.2">
      <c r="A6" s="10"/>
      <c r="B6" s="15"/>
    </row>
    <row r="7" spans="1:2" ht="13" customHeight="1" x14ac:dyDescent="0.2">
      <c r="A7" s="10"/>
      <c r="B7" s="15"/>
    </row>
    <row r="8" spans="1:2" ht="13" customHeight="1" x14ac:dyDescent="0.2">
      <c r="A8" s="10"/>
      <c r="B8" s="15"/>
    </row>
    <row r="9" spans="1:2" ht="13" customHeight="1" x14ac:dyDescent="0.2">
      <c r="A9" s="11" t="s">
        <v>159</v>
      </c>
      <c r="B9" s="16"/>
    </row>
    <row r="10" spans="1:2" ht="13" customHeight="1" x14ac:dyDescent="0.2">
      <c r="A10" s="11" t="s">
        <v>160</v>
      </c>
      <c r="B10" s="16"/>
    </row>
    <row r="11" spans="1:2" ht="13" customHeight="1" x14ac:dyDescent="0.2">
      <c r="A11" s="11" t="s">
        <v>161</v>
      </c>
      <c r="B11" s="16"/>
    </row>
    <row r="12" spans="1:2" ht="13" customHeight="1" x14ac:dyDescent="0.2">
      <c r="A12" s="10" t="s">
        <v>155</v>
      </c>
      <c r="B12" s="15" t="s">
        <v>141</v>
      </c>
    </row>
    <row r="13" spans="1:2" ht="13" customHeight="1" x14ac:dyDescent="0.2">
      <c r="A13" s="10"/>
      <c r="B13" s="15" t="s">
        <v>142</v>
      </c>
    </row>
    <row r="14" spans="1:2" ht="13" customHeight="1" x14ac:dyDescent="0.2">
      <c r="A14" s="12" t="s">
        <v>162</v>
      </c>
      <c r="B14" s="16"/>
    </row>
    <row r="15" spans="1:2" ht="13" customHeight="1" x14ac:dyDescent="0.2">
      <c r="A15" s="13" t="s">
        <v>163</v>
      </c>
      <c r="B15" s="15" t="s">
        <v>143</v>
      </c>
    </row>
    <row r="16" spans="1:2" ht="13" customHeight="1" x14ac:dyDescent="0.2">
      <c r="A16" s="14"/>
      <c r="B16" s="15" t="s">
        <v>144</v>
      </c>
    </row>
    <row r="17" spans="1:2" ht="13" customHeight="1" x14ac:dyDescent="0.2">
      <c r="A17" s="14"/>
      <c r="B17" s="15" t="s">
        <v>145</v>
      </c>
    </row>
    <row r="18" spans="1:2" ht="13" customHeight="1" x14ac:dyDescent="0.2">
      <c r="A18" s="13" t="s">
        <v>156</v>
      </c>
      <c r="B18" s="15" t="s">
        <v>146</v>
      </c>
    </row>
    <row r="19" spans="1:2" ht="13" customHeight="1" x14ac:dyDescent="0.2">
      <c r="A19" s="14"/>
      <c r="B19" s="15" t="s">
        <v>147</v>
      </c>
    </row>
    <row r="20" spans="1:2" ht="13" customHeight="1" x14ac:dyDescent="0.2">
      <c r="A20" s="13" t="s">
        <v>157</v>
      </c>
      <c r="B20" s="15" t="s">
        <v>148</v>
      </c>
    </row>
    <row r="21" spans="1:2" ht="13" customHeight="1" x14ac:dyDescent="0.2">
      <c r="A21" s="14"/>
      <c r="B21" s="15" t="s">
        <v>149</v>
      </c>
    </row>
    <row r="22" spans="1:2" ht="13" customHeight="1" x14ac:dyDescent="0.2">
      <c r="A22" s="14"/>
      <c r="B22" s="15" t="s">
        <v>150</v>
      </c>
    </row>
    <row r="23" spans="1:2" ht="13" customHeight="1" x14ac:dyDescent="0.2">
      <c r="A23" s="17" t="s">
        <v>158</v>
      </c>
      <c r="B23" s="18"/>
    </row>
  </sheetData>
  <pageMargins left="0.7" right="0.7" top="0.75" bottom="0.75" header="0.3" footer="0.3"/>
  <pageSetup orientation="portrait" horizontalDpi="0" verticalDpi="0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1255442-eca0-46d9-b5be-01533b819b8a">
      <Terms xmlns="http://schemas.microsoft.com/office/infopath/2007/PartnerControls"/>
    </lcf76f155ced4ddcb4097134ff3c332f>
    <TaxCatchAll xmlns="b822fd55-b063-4097-a0da-492aa9020cc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692459834E63946B4DBE3CEEEF290E5" ma:contentTypeVersion="18" ma:contentTypeDescription="Crear nuevo documento." ma:contentTypeScope="" ma:versionID="e321a2140adad90794a81af4cde633d4">
  <xsd:schema xmlns:xsd="http://www.w3.org/2001/XMLSchema" xmlns:xs="http://www.w3.org/2001/XMLSchema" xmlns:p="http://schemas.microsoft.com/office/2006/metadata/properties" xmlns:ns2="c1255442-eca0-46d9-b5be-01533b819b8a" xmlns:ns3="3ccaeb7b-88b3-4b73-a1ca-3da0ee0c9990" xmlns:ns4="b822fd55-b063-4097-a0da-492aa9020ccf" targetNamespace="http://schemas.microsoft.com/office/2006/metadata/properties" ma:root="true" ma:fieldsID="5aba6902326fc98d214c385916367601" ns2:_="" ns3:_="" ns4:_="">
    <xsd:import namespace="c1255442-eca0-46d9-b5be-01533b819b8a"/>
    <xsd:import namespace="3ccaeb7b-88b3-4b73-a1ca-3da0ee0c9990"/>
    <xsd:import namespace="b822fd55-b063-4097-a0da-492aa9020cc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255442-eca0-46d9-b5be-01533b819b8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0104b013-8677-4011-8dbd-5e3d6efc88a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caeb7b-88b3-4b73-a1ca-3da0ee0c9990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22fd55-b063-4097-a0da-492aa9020ccf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dbd1f81e-65fd-4569-9a9e-df8a0fff4e35}" ma:internalName="TaxCatchAll" ma:showField="CatchAllData" ma:web="b822fd55-b063-4097-a0da-492aa9020cc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0DE0BFB-C9F7-439F-BF7B-94D92E0AA90D}">
  <ds:schemaRefs>
    <ds:schemaRef ds:uri="http://schemas.microsoft.com/office/2006/metadata/properties"/>
    <ds:schemaRef ds:uri="http://schemas.microsoft.com/office/infopath/2007/PartnerControls"/>
    <ds:schemaRef ds:uri="c1255442-eca0-46d9-b5be-01533b819b8a"/>
    <ds:schemaRef ds:uri="b822fd55-b063-4097-a0da-492aa9020ccf"/>
  </ds:schemaRefs>
</ds:datastoreItem>
</file>

<file path=customXml/itemProps2.xml><?xml version="1.0" encoding="utf-8"?>
<ds:datastoreItem xmlns:ds="http://schemas.openxmlformats.org/officeDocument/2006/customXml" ds:itemID="{E0C34AF8-4558-41E6-B388-578894983E7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2C4B1D8-597F-4C3E-9C68-8F14D4B21EE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1255442-eca0-46d9-b5be-01533b819b8a"/>
    <ds:schemaRef ds:uri="3ccaeb7b-88b3-4b73-a1ca-3da0ee0c9990"/>
    <ds:schemaRef ds:uri="b822fd55-b063-4097-a0da-492aa9020cc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Acciones CE</vt:lpstr>
      <vt:lpstr>Avance</vt:lpstr>
      <vt:lpstr>Info</vt:lpstr>
      <vt:lpstr>Subtítulo</vt:lpstr>
      <vt:lpstr>Título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Claudio Cortés Polanco</cp:lastModifiedBy>
  <cp:revision/>
  <cp:lastPrinted>2025-04-06T04:07:13Z</cp:lastPrinted>
  <dcterms:created xsi:type="dcterms:W3CDTF">2024-01-10T12:14:18Z</dcterms:created>
  <dcterms:modified xsi:type="dcterms:W3CDTF">2025-07-27T19:42:39Z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0x0101003692459834E63946B4DBE3CEEEF290E5</vt:lpwstr>
  </property>
  <property fmtid="{D5CDD505-2E9C-101B-9397-08002B2CF9AE}" pid="3" name="MediaServiceImageTags">
    <vt:lpwstr/>
  </property>
</Properties>
</file>